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915" windowHeight="978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M15" i="1" l="1"/>
  <c r="M14" i="1"/>
  <c r="I16" i="1"/>
  <c r="I17" i="1"/>
  <c r="H17" i="1"/>
  <c r="L15" i="1"/>
  <c r="Q16" i="1"/>
  <c r="Q15" i="1"/>
  <c r="P16" i="1"/>
  <c r="P15" i="1"/>
  <c r="M16" i="1"/>
  <c r="L16" i="1"/>
  <c r="I15" i="1"/>
  <c r="H16" i="1"/>
  <c r="H15" i="1"/>
  <c r="Q17" i="1"/>
  <c r="P17" i="1"/>
  <c r="M17" i="1"/>
  <c r="L17" i="1"/>
  <c r="S4" i="1"/>
  <c r="E4" i="1"/>
  <c r="Q5" i="1" l="1"/>
  <c r="P5" i="1"/>
  <c r="M5" i="1"/>
  <c r="L5" i="1"/>
  <c r="I5" i="1"/>
  <c r="H5" i="1"/>
  <c r="Q13" i="1"/>
  <c r="Q12" i="1"/>
  <c r="Q14" i="1"/>
  <c r="Q11" i="1"/>
  <c r="Q10" i="1"/>
  <c r="Q9" i="1"/>
  <c r="Q8" i="1"/>
  <c r="Q7" i="1"/>
  <c r="Q6" i="1"/>
  <c r="P14" i="1"/>
  <c r="P13" i="1"/>
  <c r="P12" i="1"/>
  <c r="P11" i="1"/>
  <c r="P10" i="1"/>
  <c r="P9" i="1"/>
  <c r="P8" i="1"/>
  <c r="P7" i="1"/>
  <c r="P6" i="1"/>
  <c r="I10" i="1"/>
  <c r="M13" i="1"/>
  <c r="M12" i="1"/>
  <c r="M11" i="1"/>
  <c r="M10" i="1"/>
  <c r="M9" i="1"/>
  <c r="M8" i="1"/>
  <c r="M7" i="1"/>
  <c r="M6" i="1"/>
  <c r="L14" i="1"/>
  <c r="L13" i="1"/>
  <c r="L12" i="1"/>
  <c r="L11" i="1"/>
  <c r="L10" i="1"/>
  <c r="L9" i="1"/>
  <c r="L8" i="1"/>
  <c r="L7" i="1"/>
  <c r="L6" i="1"/>
  <c r="I14" i="1"/>
  <c r="I13" i="1"/>
  <c r="I12" i="1"/>
  <c r="I11" i="1"/>
  <c r="I9" i="1"/>
  <c r="I8" i="1"/>
  <c r="I7" i="1"/>
  <c r="I6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<sst xmlns="http://schemas.openxmlformats.org/spreadsheetml/2006/main" count="23" uniqueCount="18">
  <si>
    <t>Gewicht in kg</t>
  </si>
  <si>
    <t>realistisch</t>
  </si>
  <si>
    <t>optimistisch</t>
  </si>
  <si>
    <t>Wert nur im gelben Feld ändern!</t>
  </si>
  <si>
    <t>Empirisch proportionales Modell</t>
  </si>
  <si>
    <t>Sirko Petermann • griffkraft.de 2014</t>
  </si>
  <si>
    <t>KDK Wettkampf</t>
  </si>
  <si>
    <t>RM RECHNER</t>
  </si>
  <si>
    <t>Ihr gebt im gelben Feld eure Hantel-</t>
  </si>
  <si>
    <t>ihr die Anzahl der Wiederholungen</t>
  </si>
  <si>
    <t>die ihr geschafft  habt und lest in den</t>
  </si>
  <si>
    <t>grünen Feldern die mögliche 1RM ab.</t>
  </si>
  <si>
    <t>Wdh. mit</t>
  </si>
  <si>
    <t>last ein. In den blauen Feldern sucht</t>
  </si>
  <si>
    <t>1 RM Kniebeuge</t>
  </si>
  <si>
    <t>1 RM Bankdrücken</t>
  </si>
  <si>
    <t>1RM Kreuzheben</t>
  </si>
  <si>
    <t>V0.2a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</si>
</sst>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4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 wrapText="1"/>
    </xf>
    <xf numFmtId="2" fontId="0" fillId="3" borderId="9" xfId="0" applyNumberFormat="1" applyFont="1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7" borderId="2" xfId="0" applyFill="1" applyBorder="1"/>
    <xf numFmtId="0" fontId="4" fillId="7" borderId="13" xfId="0" applyFont="1" applyFill="1" applyBorder="1"/>
    <xf numFmtId="0" fontId="0" fillId="7" borderId="13" xfId="0" applyFill="1" applyBorder="1"/>
    <xf numFmtId="0" fontId="0" fillId="7" borderId="3" xfId="0" applyFill="1" applyBorder="1"/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0" fontId="2" fillId="7" borderId="0" xfId="0" applyFont="1" applyFill="1" applyBorder="1" applyAlignment="1">
      <alignment horizontal="center" vertical="center"/>
    </xf>
    <xf numFmtId="0" fontId="1" fillId="7" borderId="0" xfId="0" applyFont="1" applyFill="1" applyBorder="1"/>
    <xf numFmtId="0" fontId="8" fillId="7" borderId="0" xfId="0" applyFont="1" applyFill="1" applyBorder="1"/>
    <xf numFmtId="164" fontId="0" fillId="7" borderId="0" xfId="0" applyNumberFormat="1" applyFont="1" applyFill="1" applyBorder="1" applyAlignment="1">
      <alignment horizontal="left" vertical="center" wrapText="1"/>
    </xf>
    <xf numFmtId="0" fontId="9" fillId="7" borderId="0" xfId="0" applyFont="1" applyFill="1" applyBorder="1"/>
    <xf numFmtId="0" fontId="0" fillId="7" borderId="4" xfId="0" applyFill="1" applyBorder="1"/>
    <xf numFmtId="0" fontId="0" fillId="7" borderId="14" xfId="0" applyFill="1" applyBorder="1"/>
    <xf numFmtId="0" fontId="0" fillId="7" borderId="5" xfId="0" applyFill="1" applyBorder="1"/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left"/>
    </xf>
    <xf numFmtId="0" fontId="10" fillId="8" borderId="15" xfId="0" applyFont="1" applyFill="1" applyBorder="1"/>
    <xf numFmtId="0" fontId="1" fillId="7" borderId="13" xfId="0" applyFont="1" applyFill="1" applyBorder="1" applyAlignment="1">
      <alignment horizontal="right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2" fillId="7" borderId="0" xfId="0" applyFont="1" applyFill="1" applyBorder="1"/>
    <xf numFmtId="0" fontId="5" fillId="6" borderId="1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U5" sqref="U5"/>
    </sheetView>
  </sheetViews>
  <sheetFormatPr baseColWidth="10" defaultRowHeight="15" x14ac:dyDescent="0.25"/>
  <cols>
    <col min="1" max="1" width="3.140625" customWidth="1"/>
    <col min="2" max="2" width="13.7109375" customWidth="1"/>
    <col min="3" max="3" width="21.85546875" customWidth="1"/>
    <col min="4" max="4" width="5.85546875" customWidth="1"/>
    <col min="5" max="5" width="13.5703125" customWidth="1"/>
    <col min="6" max="6" width="12" hidden="1" customWidth="1"/>
    <col min="7" max="7" width="3" customWidth="1"/>
    <col min="8" max="9" width="13.7109375" customWidth="1"/>
    <col min="10" max="10" width="14.42578125" hidden="1" customWidth="1"/>
    <col min="11" max="11" width="3" customWidth="1"/>
    <col min="12" max="13" width="13.7109375" customWidth="1"/>
    <col min="14" max="14" width="12.5703125" hidden="1" customWidth="1"/>
    <col min="15" max="15" width="3" customWidth="1"/>
    <col min="16" max="17" width="13.7109375" customWidth="1"/>
    <col min="18" max="18" width="3" customWidth="1"/>
    <col min="20" max="20" width="4" customWidth="1"/>
  </cols>
  <sheetData>
    <row r="1" spans="1:20" ht="21" x14ac:dyDescent="0.35">
      <c r="A1" s="7"/>
      <c r="B1" s="8" t="s">
        <v>6</v>
      </c>
      <c r="C1" s="24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30" t="s">
        <v>17</v>
      </c>
      <c r="T1" s="10"/>
    </row>
    <row r="2" spans="1:20" ht="19.5" customHeight="1" thickBot="1" x14ac:dyDescent="0.4">
      <c r="A2" s="11"/>
      <c r="B2" s="25" t="s">
        <v>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0" ht="22.5" customHeight="1" thickBot="1" x14ac:dyDescent="0.3">
      <c r="A3" s="11"/>
      <c r="B3" s="24"/>
      <c r="C3" s="24"/>
      <c r="D3" s="14"/>
      <c r="E3" s="33" t="s">
        <v>12</v>
      </c>
      <c r="F3" s="12"/>
      <c r="G3" s="12"/>
      <c r="H3" s="31" t="s">
        <v>14</v>
      </c>
      <c r="I3" s="32"/>
      <c r="J3" s="15"/>
      <c r="K3" s="15"/>
      <c r="L3" s="31" t="s">
        <v>15</v>
      </c>
      <c r="M3" s="32"/>
      <c r="N3" s="15"/>
      <c r="O3" s="15"/>
      <c r="P3" s="31" t="s">
        <v>16</v>
      </c>
      <c r="Q3" s="32"/>
      <c r="R3" s="12"/>
      <c r="S3" s="33" t="s">
        <v>12</v>
      </c>
      <c r="T3" s="13"/>
    </row>
    <row r="4" spans="1:20" ht="27" thickBot="1" x14ac:dyDescent="0.3">
      <c r="A4" s="11"/>
      <c r="B4" s="26" t="s">
        <v>0</v>
      </c>
      <c r="C4" s="3">
        <v>200</v>
      </c>
      <c r="D4" s="16"/>
      <c r="E4" s="27">
        <f>SUM(C4)</f>
        <v>200</v>
      </c>
      <c r="F4" s="12"/>
      <c r="G4" s="12"/>
      <c r="H4" s="1" t="s">
        <v>1</v>
      </c>
      <c r="I4" s="2" t="s">
        <v>2</v>
      </c>
      <c r="J4" s="12"/>
      <c r="K4" s="12"/>
      <c r="L4" s="1" t="s">
        <v>1</v>
      </c>
      <c r="M4" s="2" t="s">
        <v>2</v>
      </c>
      <c r="N4" s="12"/>
      <c r="O4" s="12"/>
      <c r="P4" s="1" t="s">
        <v>1</v>
      </c>
      <c r="Q4" s="2" t="s">
        <v>2</v>
      </c>
      <c r="R4" s="12"/>
      <c r="S4" s="27">
        <f>SUM(C4)</f>
        <v>200</v>
      </c>
      <c r="T4" s="13"/>
    </row>
    <row r="5" spans="1:20" ht="18.75" x14ac:dyDescent="0.25">
      <c r="A5" s="11"/>
      <c r="B5" s="12"/>
      <c r="C5" s="29" t="s">
        <v>3</v>
      </c>
      <c r="D5" s="12"/>
      <c r="E5" s="22">
        <v>1</v>
      </c>
      <c r="F5" s="17">
        <v>1</v>
      </c>
      <c r="G5" s="17"/>
      <c r="H5" s="4">
        <f>SUM(F5*C4)</f>
        <v>200</v>
      </c>
      <c r="I5" s="5">
        <f>SUM(F5*C4)</f>
        <v>200</v>
      </c>
      <c r="J5" s="17">
        <v>1</v>
      </c>
      <c r="K5" s="17"/>
      <c r="L5" s="4">
        <f>SUM(C4*J5)</f>
        <v>200</v>
      </c>
      <c r="M5" s="5">
        <f>SUM(C4*J5)</f>
        <v>200</v>
      </c>
      <c r="N5" s="17">
        <v>1</v>
      </c>
      <c r="O5" s="17"/>
      <c r="P5" s="4">
        <f>SUM(N5*C4)</f>
        <v>200</v>
      </c>
      <c r="Q5" s="6">
        <f>SUM(N5*C4)</f>
        <v>200</v>
      </c>
      <c r="R5" s="12"/>
      <c r="S5" s="22">
        <v>1</v>
      </c>
      <c r="T5" s="13"/>
    </row>
    <row r="6" spans="1:20" ht="18.75" x14ac:dyDescent="0.25">
      <c r="A6" s="11"/>
      <c r="B6" s="12"/>
      <c r="C6" s="12"/>
      <c r="D6" s="12"/>
      <c r="E6" s="22">
        <v>2</v>
      </c>
      <c r="F6" s="17">
        <v>1.0475000000000001</v>
      </c>
      <c r="G6" s="17"/>
      <c r="H6" s="4">
        <f>FLOOR(F6*C4,2.5)</f>
        <v>207.5</v>
      </c>
      <c r="I6" s="5">
        <f>CEILING(F6*C4,2.5)</f>
        <v>210</v>
      </c>
      <c r="J6" s="17">
        <v>1.036</v>
      </c>
      <c r="K6" s="17"/>
      <c r="L6" s="4">
        <f>FLOOR(C4*J6,2.5)</f>
        <v>205</v>
      </c>
      <c r="M6" s="5">
        <f>CEILING(C4*J6,2.5)</f>
        <v>207.5</v>
      </c>
      <c r="N6" s="17">
        <v>1.0649999999999999</v>
      </c>
      <c r="O6" s="17"/>
      <c r="P6" s="4">
        <f>FLOOR(N6*C4,2.5)</f>
        <v>212.5</v>
      </c>
      <c r="Q6" s="6">
        <f>CEILING(N6*C4,2.5)</f>
        <v>215</v>
      </c>
      <c r="R6" s="12"/>
      <c r="S6" s="22">
        <v>2</v>
      </c>
      <c r="T6" s="13"/>
    </row>
    <row r="7" spans="1:20" ht="18.75" x14ac:dyDescent="0.25">
      <c r="A7" s="11"/>
      <c r="B7" s="12" t="s">
        <v>8</v>
      </c>
      <c r="C7" s="12"/>
      <c r="D7" s="12"/>
      <c r="E7" s="22">
        <v>3</v>
      </c>
      <c r="F7" s="17">
        <v>1.1299999999999999</v>
      </c>
      <c r="G7" s="17"/>
      <c r="H7" s="4">
        <f>FLOOR(F7*C4,2.5)</f>
        <v>225</v>
      </c>
      <c r="I7" s="5">
        <f>CEILING(F7*C4,2.5)</f>
        <v>227.5</v>
      </c>
      <c r="J7" s="17">
        <v>1.08</v>
      </c>
      <c r="K7" s="17"/>
      <c r="L7" s="4">
        <f>FLOOR(C4*J7,2.5)</f>
        <v>215</v>
      </c>
      <c r="M7" s="5">
        <f>CEILING(C4*J7,2.5)</f>
        <v>217.5</v>
      </c>
      <c r="N7" s="17">
        <v>1.1299999999999999</v>
      </c>
      <c r="O7" s="17"/>
      <c r="P7" s="4">
        <f>FLOOR(N7*C4,2.5)</f>
        <v>225</v>
      </c>
      <c r="Q7" s="6">
        <f>CEILING(N7*C4,2.5)</f>
        <v>227.5</v>
      </c>
      <c r="R7" s="12"/>
      <c r="S7" s="22">
        <v>3</v>
      </c>
      <c r="T7" s="13"/>
    </row>
    <row r="8" spans="1:20" ht="18.75" x14ac:dyDescent="0.25">
      <c r="A8" s="11"/>
      <c r="B8" s="12" t="s">
        <v>13</v>
      </c>
      <c r="C8" s="12"/>
      <c r="D8" s="12"/>
      <c r="E8" s="22">
        <v>4</v>
      </c>
      <c r="F8" s="17">
        <v>1.1575</v>
      </c>
      <c r="G8" s="17"/>
      <c r="H8" s="4">
        <f>FLOOR(F8*C4,2.5)</f>
        <v>230</v>
      </c>
      <c r="I8" s="5">
        <f>CEILING(F8*C4,2.5)</f>
        <v>232.5</v>
      </c>
      <c r="J8" s="17">
        <v>1.115</v>
      </c>
      <c r="K8" s="17"/>
      <c r="L8" s="4">
        <f>FLOOR(C4*J8,2.5)</f>
        <v>222.5</v>
      </c>
      <c r="M8" s="5">
        <f>CEILING(C4*J8,2.5)</f>
        <v>225</v>
      </c>
      <c r="N8" s="17">
        <v>1.147</v>
      </c>
      <c r="O8" s="17"/>
      <c r="P8" s="4">
        <f>FLOOR(N8*C4,2.5)</f>
        <v>227.5</v>
      </c>
      <c r="Q8" s="6">
        <f>CEILING(N8*C4,2.5)</f>
        <v>230</v>
      </c>
      <c r="R8" s="12"/>
      <c r="S8" s="22">
        <v>4</v>
      </c>
      <c r="T8" s="13"/>
    </row>
    <row r="9" spans="1:20" ht="18.75" x14ac:dyDescent="0.25">
      <c r="A9" s="11"/>
      <c r="B9" s="12" t="s">
        <v>9</v>
      </c>
      <c r="C9" s="12"/>
      <c r="D9" s="12"/>
      <c r="E9" s="22">
        <v>5</v>
      </c>
      <c r="F9" s="17">
        <v>1.2</v>
      </c>
      <c r="G9" s="17"/>
      <c r="H9" s="4">
        <f>FLOOR(F9*C4,2.5)</f>
        <v>240</v>
      </c>
      <c r="I9" s="5">
        <f>CEILING(F9*C4,2.5)</f>
        <v>240</v>
      </c>
      <c r="J9" s="17">
        <v>1.1499999999999999</v>
      </c>
      <c r="K9" s="17"/>
      <c r="L9" s="4">
        <f>FLOOR(C4*J9,2.5)</f>
        <v>230</v>
      </c>
      <c r="M9" s="5">
        <f>CEILING(C4*J9,2.5)</f>
        <v>230</v>
      </c>
      <c r="N9" s="17">
        <v>1.1639999999999999</v>
      </c>
      <c r="O9" s="17"/>
      <c r="P9" s="4">
        <f>FLOOR(N9*C4,2.5)</f>
        <v>232.5</v>
      </c>
      <c r="Q9" s="6">
        <f>CEILING(N9*C4,2.5)</f>
        <v>235</v>
      </c>
      <c r="R9" s="12"/>
      <c r="S9" s="22">
        <v>5</v>
      </c>
      <c r="T9" s="13"/>
    </row>
    <row r="10" spans="1:20" ht="18.75" x14ac:dyDescent="0.25">
      <c r="A10" s="11"/>
      <c r="B10" s="12" t="s">
        <v>10</v>
      </c>
      <c r="C10" s="12"/>
      <c r="D10" s="12"/>
      <c r="E10" s="22">
        <v>6</v>
      </c>
      <c r="F10" s="17">
        <v>1.242</v>
      </c>
      <c r="G10" s="17"/>
      <c r="H10" s="4">
        <f>FLOOR(F10*C4,2.5)</f>
        <v>247.5</v>
      </c>
      <c r="I10" s="5">
        <f>CEILING(F10*C4,5)</f>
        <v>250</v>
      </c>
      <c r="J10" s="17">
        <v>1.18</v>
      </c>
      <c r="K10" s="17"/>
      <c r="L10" s="4">
        <f>FLOOR(C4*J10,2.5)</f>
        <v>235</v>
      </c>
      <c r="M10" s="5">
        <f>CEILING(C4*J10,2.5)</f>
        <v>237.5</v>
      </c>
      <c r="N10" s="17">
        <v>1.181</v>
      </c>
      <c r="O10" s="17"/>
      <c r="P10" s="4">
        <f>FLOOR(N10*C4,2.5)</f>
        <v>235</v>
      </c>
      <c r="Q10" s="6">
        <f>CEILING(N10*C4,2.5)</f>
        <v>237.5</v>
      </c>
      <c r="R10" s="12"/>
      <c r="S10" s="22">
        <v>6</v>
      </c>
      <c r="T10" s="13"/>
    </row>
    <row r="11" spans="1:20" ht="18.75" x14ac:dyDescent="0.25">
      <c r="A11" s="11"/>
      <c r="B11" s="24" t="s">
        <v>11</v>
      </c>
      <c r="C11" s="12"/>
      <c r="D11" s="12"/>
      <c r="E11" s="22">
        <v>7</v>
      </c>
      <c r="F11" s="17">
        <v>1.284</v>
      </c>
      <c r="G11" s="17"/>
      <c r="H11" s="4">
        <f>FLOOR(F11*C4,2.5)</f>
        <v>255</v>
      </c>
      <c r="I11" s="5">
        <f>CEILING(F11*C4,2.5)</f>
        <v>257.5</v>
      </c>
      <c r="J11" s="17">
        <v>1.22</v>
      </c>
      <c r="K11" s="17"/>
      <c r="L11" s="4">
        <f>FLOOR(C4*J11,2.5)</f>
        <v>242.5</v>
      </c>
      <c r="M11" s="5">
        <f>CEILING(C4*J11,2.5)</f>
        <v>245</v>
      </c>
      <c r="N11" s="17">
        <v>1.198</v>
      </c>
      <c r="O11" s="17"/>
      <c r="P11" s="4">
        <f>FLOOR(N11*C4,2.5)</f>
        <v>237.5</v>
      </c>
      <c r="Q11" s="6">
        <f>CEILING(N11*C4,2.5)</f>
        <v>240</v>
      </c>
      <c r="R11" s="12"/>
      <c r="S11" s="22">
        <v>7</v>
      </c>
      <c r="T11" s="13"/>
    </row>
    <row r="12" spans="1:20" ht="18.75" x14ac:dyDescent="0.25">
      <c r="A12" s="11"/>
      <c r="B12" s="12"/>
      <c r="C12" s="12"/>
      <c r="D12" s="12"/>
      <c r="E12" s="22">
        <v>8</v>
      </c>
      <c r="F12" s="17">
        <v>1.3260000000000001</v>
      </c>
      <c r="G12" s="17"/>
      <c r="H12" s="4">
        <f>FLOOR(F12*C4,2.5)</f>
        <v>265</v>
      </c>
      <c r="I12" s="5">
        <f>CEILING(F12*C4,2.5)</f>
        <v>267.5</v>
      </c>
      <c r="J12" s="17">
        <v>1.2549999999999999</v>
      </c>
      <c r="K12" s="17"/>
      <c r="L12" s="4">
        <f>FLOOR(C4*J12,2.5)</f>
        <v>250</v>
      </c>
      <c r="M12" s="5">
        <f>CEILING(C4*J12,2.5)</f>
        <v>252.5</v>
      </c>
      <c r="N12" s="17">
        <v>1.232</v>
      </c>
      <c r="O12" s="17"/>
      <c r="P12" s="4">
        <f>FLOOR(N12*C4,2)</f>
        <v>246</v>
      </c>
      <c r="Q12" s="6">
        <f>CEILING(N12*C4,0.5)</f>
        <v>246.5</v>
      </c>
      <c r="R12" s="12"/>
      <c r="S12" s="22">
        <v>8</v>
      </c>
      <c r="T12" s="13"/>
    </row>
    <row r="13" spans="1:20" ht="18.75" x14ac:dyDescent="0.25">
      <c r="A13" s="11"/>
      <c r="B13" s="24"/>
      <c r="C13" s="12"/>
      <c r="D13" s="12"/>
      <c r="E13" s="22">
        <v>9</v>
      </c>
      <c r="F13" s="17">
        <v>1.3680000000000001</v>
      </c>
      <c r="G13" s="17"/>
      <c r="H13" s="4">
        <f>FLOOR(F13*C4,2.5)</f>
        <v>272.5</v>
      </c>
      <c r="I13" s="5">
        <f>CEILING(F13*C4,2.5)</f>
        <v>275</v>
      </c>
      <c r="J13" s="17">
        <v>1.29</v>
      </c>
      <c r="K13" s="17"/>
      <c r="L13" s="4">
        <f>FLOOR(C4*J13,2.5)</f>
        <v>257.5</v>
      </c>
      <c r="M13" s="5">
        <f>CEILING(C4*J13,2.5)</f>
        <v>260</v>
      </c>
      <c r="N13" s="17">
        <v>1.2350000000000001</v>
      </c>
      <c r="O13" s="17"/>
      <c r="P13" s="4">
        <f>FLOOR(N13*C4,1.5)</f>
        <v>246</v>
      </c>
      <c r="Q13" s="6">
        <f>CEILING(N13*C4,2)</f>
        <v>248</v>
      </c>
      <c r="R13" s="12"/>
      <c r="S13" s="22">
        <v>9</v>
      </c>
      <c r="T13" s="13"/>
    </row>
    <row r="14" spans="1:20" ht="18.75" x14ac:dyDescent="0.25">
      <c r="A14" s="11"/>
      <c r="B14" s="34" t="s">
        <v>4</v>
      </c>
      <c r="C14" s="12"/>
      <c r="D14" s="12"/>
      <c r="E14" s="22">
        <v>10</v>
      </c>
      <c r="F14" s="17">
        <v>1.41</v>
      </c>
      <c r="G14" s="17"/>
      <c r="H14" s="4">
        <f>FLOOR(F14*C4,2.5)</f>
        <v>280</v>
      </c>
      <c r="I14" s="5">
        <f>CEILING(F14*C4,2.5)</f>
        <v>282.5</v>
      </c>
      <c r="J14" s="17">
        <v>1.325</v>
      </c>
      <c r="K14" s="17"/>
      <c r="L14" s="4">
        <f>FLOOR(C4*J14,2.5)</f>
        <v>265</v>
      </c>
      <c r="M14" s="5">
        <f>CEILING(C4*J14,2.5)</f>
        <v>265</v>
      </c>
      <c r="N14" s="17">
        <v>1.24</v>
      </c>
      <c r="O14" s="17"/>
      <c r="P14" s="4">
        <f>FLOOR(N14*C4,1)</f>
        <v>248</v>
      </c>
      <c r="Q14" s="6">
        <f>CEILING(N14*C4,2.5)</f>
        <v>250</v>
      </c>
      <c r="R14" s="12"/>
      <c r="S14" s="22">
        <v>10</v>
      </c>
      <c r="T14" s="13"/>
    </row>
    <row r="15" spans="1:20" ht="18.75" x14ac:dyDescent="0.25">
      <c r="A15" s="11"/>
      <c r="B15" s="34"/>
      <c r="C15" s="12"/>
      <c r="D15" s="12"/>
      <c r="E15" s="35">
        <v>11</v>
      </c>
      <c r="F15" s="17">
        <v>1.452</v>
      </c>
      <c r="G15" s="17"/>
      <c r="H15" s="4">
        <f>FLOOR(F15*C4,2.5)</f>
        <v>290</v>
      </c>
      <c r="I15" s="5">
        <f>CEILING(F15*C4,2.5)</f>
        <v>292.5</v>
      </c>
      <c r="J15" s="17">
        <v>1.3420000000000001</v>
      </c>
      <c r="K15" s="17"/>
      <c r="L15" s="4">
        <f>FLOOR(C4*J15,2)</f>
        <v>268</v>
      </c>
      <c r="M15" s="5">
        <f>CEILING(C4*J15,4)</f>
        <v>272</v>
      </c>
      <c r="N15" s="17">
        <v>1.2609999999999999</v>
      </c>
      <c r="O15" s="17"/>
      <c r="P15" s="4">
        <f>FLOOR(N15*C4,1)</f>
        <v>252</v>
      </c>
      <c r="Q15" s="6">
        <f>CEILING(N15*C4,2.5)</f>
        <v>252.5</v>
      </c>
      <c r="R15" s="12"/>
      <c r="S15" s="35">
        <v>11</v>
      </c>
      <c r="T15" s="13"/>
    </row>
    <row r="16" spans="1:20" ht="18.75" x14ac:dyDescent="0.25">
      <c r="A16" s="11"/>
      <c r="B16" s="34"/>
      <c r="C16" s="12"/>
      <c r="D16" s="12"/>
      <c r="E16" s="35">
        <v>12</v>
      </c>
      <c r="F16" s="17">
        <v>1.476</v>
      </c>
      <c r="G16" s="17"/>
      <c r="H16" s="4">
        <f>FLOOR(F16*C4,2.5)</f>
        <v>295</v>
      </c>
      <c r="I16" s="5">
        <f>CEILING(F16*C4,1)</f>
        <v>296</v>
      </c>
      <c r="J16" s="17">
        <v>1.373</v>
      </c>
      <c r="K16" s="17"/>
      <c r="L16" s="4">
        <f>FLOOR(C4*J16,2.5)</f>
        <v>272.5</v>
      </c>
      <c r="M16" s="5">
        <f>CEILING(C4*J16,5)</f>
        <v>275</v>
      </c>
      <c r="N16" s="17">
        <v>1.2749999999999999</v>
      </c>
      <c r="O16" s="17"/>
      <c r="P16" s="4">
        <f>FLOOR(N16*C4,1)</f>
        <v>255</v>
      </c>
      <c r="Q16" s="6">
        <f>CEILING(N16*C4,2.5)</f>
        <v>255</v>
      </c>
      <c r="R16" s="12"/>
      <c r="S16" s="35">
        <v>12</v>
      </c>
      <c r="T16" s="13"/>
    </row>
    <row r="17" spans="1:20" ht="19.5" thickBot="1" x14ac:dyDescent="0.3">
      <c r="A17" s="11"/>
      <c r="B17" s="18" t="s">
        <v>5</v>
      </c>
      <c r="C17" s="12"/>
      <c r="D17" s="12"/>
      <c r="E17" s="23">
        <v>15</v>
      </c>
      <c r="F17" s="28">
        <v>1.4954000000000001</v>
      </c>
      <c r="G17" s="17"/>
      <c r="H17" s="4">
        <f>FLOOR(F17*C4,2)</f>
        <v>298</v>
      </c>
      <c r="I17" s="5">
        <f>CEILING(F17*C4,5)</f>
        <v>300</v>
      </c>
      <c r="J17" s="28">
        <v>1.415</v>
      </c>
      <c r="K17" s="17"/>
      <c r="L17" s="4">
        <f>FLOOR(C4*J17,2.5)</f>
        <v>282.5</v>
      </c>
      <c r="M17" s="5">
        <f>CEILING(C4*J17,5)</f>
        <v>285</v>
      </c>
      <c r="N17" s="28">
        <v>1.29</v>
      </c>
      <c r="O17" s="17"/>
      <c r="P17" s="4">
        <f>FLOOR(N17*C4,1)</f>
        <v>258</v>
      </c>
      <c r="Q17" s="6">
        <f>CEILING(N17*C4,2.5)</f>
        <v>260</v>
      </c>
      <c r="R17" s="12"/>
      <c r="S17" s="23">
        <v>15</v>
      </c>
      <c r="T17" s="13"/>
    </row>
    <row r="18" spans="1:20" ht="15.75" thickBot="1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</row>
  </sheetData>
  <mergeCells count="3">
    <mergeCell ref="H3:I3"/>
    <mergeCell ref="L3:M3"/>
    <mergeCell ref="P3:Q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User;Sirko Petermann</dc:creator>
  <cp:lastModifiedBy>User</cp:lastModifiedBy>
  <dcterms:created xsi:type="dcterms:W3CDTF">2014-01-07T13:53:06Z</dcterms:created>
  <dcterms:modified xsi:type="dcterms:W3CDTF">2014-01-07T17:41:31Z</dcterms:modified>
</cp:coreProperties>
</file>