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35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86" i="1" l="1"/>
  <c r="C84" i="1"/>
  <c r="B83" i="1"/>
  <c r="C87" i="1" s="1"/>
  <c r="C81" i="1"/>
  <c r="C79" i="1"/>
  <c r="C78" i="1"/>
  <c r="C77" i="1"/>
  <c r="B76" i="1"/>
  <c r="C80" i="1" s="1"/>
  <c r="C73" i="1"/>
  <c r="B71" i="1"/>
  <c r="C74" i="1" s="1"/>
  <c r="C67" i="1"/>
  <c r="B65" i="1"/>
  <c r="C68" i="1" s="1"/>
  <c r="C62" i="1"/>
  <c r="C60" i="1"/>
  <c r="B59" i="1"/>
  <c r="C63" i="1" s="1"/>
  <c r="C54" i="1"/>
  <c r="C52" i="1"/>
  <c r="B51" i="1"/>
  <c r="C53" i="1" s="1"/>
  <c r="B45" i="1"/>
  <c r="C46" i="1" s="1"/>
  <c r="B39" i="1"/>
  <c r="C40" i="1" s="1"/>
  <c r="C36" i="1"/>
  <c r="C34" i="1"/>
  <c r="B33" i="1"/>
  <c r="C35" i="1" s="1"/>
  <c r="C31" i="1"/>
  <c r="C29" i="1"/>
  <c r="B28" i="1"/>
  <c r="C30" i="1" s="1"/>
  <c r="C26" i="1"/>
  <c r="C24" i="1"/>
  <c r="B23" i="1"/>
  <c r="C25" i="1" s="1"/>
  <c r="C21" i="1"/>
  <c r="C19" i="1"/>
  <c r="B18" i="1"/>
  <c r="C20" i="1" s="1"/>
  <c r="C16" i="1"/>
  <c r="C14" i="1"/>
  <c r="B13" i="1"/>
  <c r="C15" i="1" s="1"/>
  <c r="C11" i="1"/>
  <c r="C9" i="1"/>
  <c r="B8" i="1"/>
  <c r="C10" i="1" s="1"/>
  <c r="C6" i="1"/>
  <c r="C4" i="1"/>
  <c r="B3" i="1"/>
  <c r="C5" i="1" s="1"/>
  <c r="C41" i="1" l="1"/>
  <c r="C47" i="1"/>
  <c r="C75" i="1"/>
  <c r="C37" i="1"/>
  <c r="C42" i="1"/>
  <c r="C48" i="1"/>
  <c r="C61" i="1"/>
  <c r="C66" i="1"/>
  <c r="C72" i="1"/>
  <c r="C85" i="1"/>
  <c r="C49" i="1"/>
</calcChain>
</file>

<file path=xl/sharedStrings.xml><?xml version="1.0" encoding="utf-8"?>
<sst xmlns="http://schemas.openxmlformats.org/spreadsheetml/2006/main" count="62" uniqueCount="24">
  <si>
    <t>TP Kreuzheben</t>
  </si>
  <si>
    <t>Woche</t>
  </si>
  <si>
    <t>WHL in kg</t>
  </si>
  <si>
    <t>Mi KH</t>
  </si>
  <si>
    <t>Belastung</t>
  </si>
  <si>
    <t>Bemerkungen</t>
  </si>
  <si>
    <t>hoch</t>
  </si>
  <si>
    <t>Grundlagenphase</t>
  </si>
  <si>
    <t>2x10</t>
  </si>
  <si>
    <t>3x10</t>
  </si>
  <si>
    <t>4x10</t>
  </si>
  <si>
    <t>KH vom Block</t>
  </si>
  <si>
    <t>gesenkt</t>
  </si>
  <si>
    <t>Kraftaufbauphase</t>
  </si>
  <si>
    <t>3x6</t>
  </si>
  <si>
    <t>4x8</t>
  </si>
  <si>
    <t>4x6</t>
  </si>
  <si>
    <t>Di KH</t>
  </si>
  <si>
    <t>Fr KH</t>
  </si>
  <si>
    <t>3x5</t>
  </si>
  <si>
    <t>Leistungsausprägungsphase</t>
  </si>
  <si>
    <t>2x3</t>
  </si>
  <si>
    <t>3x3</t>
  </si>
  <si>
    <t>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</si>
</sst>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4" xfId="0" applyBorder="1"/>
    <xf numFmtId="164" fontId="3" fillId="0" borderId="5" xfId="0" applyNumberFormat="1" applyFont="1" applyBorder="1"/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0" fillId="0" borderId="7" xfId="0" applyBorder="1"/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8" xfId="0" applyNumberFormat="1" applyFont="1" applyBorder="1"/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4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4" fillId="0" borderId="7" xfId="0" applyFont="1" applyBorder="1" applyAlignment="1">
      <alignment horizontal="center"/>
    </xf>
    <xf numFmtId="0" fontId="0" fillId="0" borderId="3" xfId="0" applyBorder="1"/>
    <xf numFmtId="0" fontId="4" fillId="0" borderId="10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3" fillId="4" borderId="5" xfId="0" applyNumberFormat="1" applyFont="1" applyFill="1" applyBorder="1"/>
    <xf numFmtId="0" fontId="0" fillId="4" borderId="6" xfId="0" applyFill="1" applyBorder="1" applyAlignment="1"/>
    <xf numFmtId="0" fontId="0" fillId="4" borderId="7" xfId="0" applyFill="1" applyBorder="1" applyAlignment="1"/>
    <xf numFmtId="0" fontId="5" fillId="4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3" fillId="4" borderId="5" xfId="0" applyFont="1" applyFill="1" applyBorder="1"/>
    <xf numFmtId="0" fontId="3" fillId="4" borderId="7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2" fillId="4" borderId="8" xfId="0" applyFont="1" applyFill="1" applyBorder="1" applyAlignment="1">
      <alignment horizontal="center"/>
    </xf>
    <xf numFmtId="164" fontId="3" fillId="4" borderId="8" xfId="0" applyNumberFormat="1" applyFont="1" applyFill="1" applyBorder="1"/>
    <xf numFmtId="164" fontId="3" fillId="4" borderId="8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10" xfId="0" applyFont="1" applyFill="1" applyBorder="1"/>
    <xf numFmtId="0" fontId="0" fillId="4" borderId="9" xfId="0" applyFill="1" applyBorder="1"/>
    <xf numFmtId="0" fontId="0" fillId="4" borderId="10" xfId="0" applyFill="1" applyBorder="1"/>
    <xf numFmtId="0" fontId="3" fillId="0" borderId="4" xfId="0" applyFont="1" applyBorder="1"/>
    <xf numFmtId="0" fontId="3" fillId="0" borderId="7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3" fillId="3" borderId="5" xfId="0" applyNumberFormat="1" applyFont="1" applyFill="1" applyBorder="1"/>
    <xf numFmtId="0" fontId="2" fillId="3" borderId="8" xfId="0" applyFont="1" applyFill="1" applyBorder="1" applyAlignment="1">
      <alignment horizontal="center"/>
    </xf>
    <xf numFmtId="164" fontId="3" fillId="3" borderId="8" xfId="0" applyNumberFormat="1" applyFont="1" applyFill="1" applyBorder="1"/>
    <xf numFmtId="0" fontId="3" fillId="3" borderId="8" xfId="0" applyFont="1" applyFill="1" applyBorder="1"/>
    <xf numFmtId="0" fontId="3" fillId="3" borderId="10" xfId="0" applyFont="1" applyFill="1" applyBorder="1"/>
    <xf numFmtId="0" fontId="2" fillId="5" borderId="3" xfId="0" applyFont="1" applyFill="1" applyBorder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6" xfId="0" applyFill="1" applyBorder="1"/>
    <xf numFmtId="0" fontId="0" fillId="3" borderId="7" xfId="0" applyFill="1" applyBorder="1"/>
    <xf numFmtId="0" fontId="5" fillId="3" borderId="6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3" borderId="5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2" fillId="5" borderId="2" xfId="0" applyFont="1" applyFill="1" applyBorder="1" applyAlignment="1">
      <alignment horizontal="center"/>
    </xf>
    <xf numFmtId="164" fontId="3" fillId="4" borderId="6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7" xfId="0" applyFont="1" applyFill="1" applyBorder="1" applyAlignment="1"/>
    <xf numFmtId="0" fontId="5" fillId="4" borderId="2" xfId="0" applyFont="1" applyFill="1" applyBorder="1"/>
    <xf numFmtId="164" fontId="5" fillId="4" borderId="2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/>
    <xf numFmtId="164" fontId="5" fillId="4" borderId="5" xfId="0" applyNumberFormat="1" applyFont="1" applyFill="1" applyBorder="1"/>
    <xf numFmtId="164" fontId="5" fillId="4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/>
    <xf numFmtId="0" fontId="5" fillId="4" borderId="7" xfId="0" applyFont="1" applyFill="1" applyBorder="1"/>
    <xf numFmtId="0" fontId="6" fillId="4" borderId="5" xfId="0" applyFont="1" applyFill="1" applyBorder="1" applyAlignment="1">
      <alignment horizontal="center"/>
    </xf>
    <xf numFmtId="0" fontId="5" fillId="4" borderId="8" xfId="0" applyFont="1" applyFill="1" applyBorder="1"/>
    <xf numFmtId="164" fontId="5" fillId="4" borderId="8" xfId="0" applyNumberFormat="1" applyFont="1" applyFill="1" applyBorder="1"/>
    <xf numFmtId="164" fontId="5" fillId="4" borderId="8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/>
    <xf numFmtId="0" fontId="2" fillId="0" borderId="0" xfId="0" applyFont="1" applyAlignment="1">
      <alignment horizontal="center"/>
    </xf>
    <xf numFmtId="0" fontId="3" fillId="3" borderId="2" xfId="0" applyFont="1" applyFill="1" applyBorder="1"/>
    <xf numFmtId="164" fontId="3" fillId="3" borderId="3" xfId="0" applyNumberFormat="1" applyFon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6" xfId="0" applyNumberFormat="1" applyFont="1" applyFill="1" applyBorder="1"/>
    <xf numFmtId="0" fontId="3" fillId="3" borderId="7" xfId="0" applyFont="1" applyFill="1" applyBorder="1" applyAlignment="1">
      <alignment horizontal="center"/>
    </xf>
    <xf numFmtId="164" fontId="3" fillId="3" borderId="6" xfId="0" applyNumberFormat="1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4" borderId="2" xfId="0" applyFont="1" applyFill="1" applyBorder="1"/>
    <xf numFmtId="0" fontId="4" fillId="4" borderId="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0" fillId="3" borderId="6" xfId="0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sqref="A1:XFD1048576"/>
    </sheetView>
  </sheetViews>
  <sheetFormatPr baseColWidth="10" defaultRowHeight="15" x14ac:dyDescent="0.25"/>
  <cols>
    <col min="1" max="1" width="12.5703125" customWidth="1"/>
    <col min="2" max="2" width="12" customWidth="1"/>
    <col min="3" max="3" width="10.28515625" customWidth="1"/>
    <col min="4" max="4" width="6.5703125" customWidth="1"/>
    <col min="5" max="5" width="9.5703125" customWidth="1"/>
    <col min="6" max="6" width="6.28515625" customWidth="1"/>
    <col min="7" max="7" width="12.7109375" customWidth="1"/>
    <col min="9" max="9" width="18" customWidth="1"/>
    <col min="257" max="257" width="12.5703125" customWidth="1"/>
    <col min="258" max="258" width="12" customWidth="1"/>
    <col min="259" max="259" width="10.28515625" customWidth="1"/>
    <col min="260" max="260" width="6.5703125" customWidth="1"/>
    <col min="261" max="261" width="9.5703125" customWidth="1"/>
    <col min="262" max="262" width="6.28515625" customWidth="1"/>
    <col min="263" max="263" width="12.7109375" customWidth="1"/>
    <col min="265" max="265" width="18" customWidth="1"/>
    <col min="513" max="513" width="12.5703125" customWidth="1"/>
    <col min="514" max="514" width="12" customWidth="1"/>
    <col min="515" max="515" width="10.28515625" customWidth="1"/>
    <col min="516" max="516" width="6.5703125" customWidth="1"/>
    <col min="517" max="517" width="9.5703125" customWidth="1"/>
    <col min="518" max="518" width="6.28515625" customWidth="1"/>
    <col min="519" max="519" width="12.7109375" customWidth="1"/>
    <col min="521" max="521" width="18" customWidth="1"/>
    <col min="769" max="769" width="12.5703125" customWidth="1"/>
    <col min="770" max="770" width="12" customWidth="1"/>
    <col min="771" max="771" width="10.28515625" customWidth="1"/>
    <col min="772" max="772" width="6.5703125" customWidth="1"/>
    <col min="773" max="773" width="9.5703125" customWidth="1"/>
    <col min="774" max="774" width="6.28515625" customWidth="1"/>
    <col min="775" max="775" width="12.7109375" customWidth="1"/>
    <col min="777" max="777" width="18" customWidth="1"/>
    <col min="1025" max="1025" width="12.5703125" customWidth="1"/>
    <col min="1026" max="1026" width="12" customWidth="1"/>
    <col min="1027" max="1027" width="10.28515625" customWidth="1"/>
    <col min="1028" max="1028" width="6.5703125" customWidth="1"/>
    <col min="1029" max="1029" width="9.5703125" customWidth="1"/>
    <col min="1030" max="1030" width="6.28515625" customWidth="1"/>
    <col min="1031" max="1031" width="12.7109375" customWidth="1"/>
    <col min="1033" max="1033" width="18" customWidth="1"/>
    <col min="1281" max="1281" width="12.5703125" customWidth="1"/>
    <col min="1282" max="1282" width="12" customWidth="1"/>
    <col min="1283" max="1283" width="10.28515625" customWidth="1"/>
    <col min="1284" max="1284" width="6.5703125" customWidth="1"/>
    <col min="1285" max="1285" width="9.5703125" customWidth="1"/>
    <col min="1286" max="1286" width="6.28515625" customWidth="1"/>
    <col min="1287" max="1287" width="12.7109375" customWidth="1"/>
    <col min="1289" max="1289" width="18" customWidth="1"/>
    <col min="1537" max="1537" width="12.5703125" customWidth="1"/>
    <col min="1538" max="1538" width="12" customWidth="1"/>
    <col min="1539" max="1539" width="10.28515625" customWidth="1"/>
    <col min="1540" max="1540" width="6.5703125" customWidth="1"/>
    <col min="1541" max="1541" width="9.5703125" customWidth="1"/>
    <col min="1542" max="1542" width="6.28515625" customWidth="1"/>
    <col min="1543" max="1543" width="12.7109375" customWidth="1"/>
    <col min="1545" max="1545" width="18" customWidth="1"/>
    <col min="1793" max="1793" width="12.5703125" customWidth="1"/>
    <col min="1794" max="1794" width="12" customWidth="1"/>
    <col min="1795" max="1795" width="10.28515625" customWidth="1"/>
    <col min="1796" max="1796" width="6.5703125" customWidth="1"/>
    <col min="1797" max="1797" width="9.5703125" customWidth="1"/>
    <col min="1798" max="1798" width="6.28515625" customWidth="1"/>
    <col min="1799" max="1799" width="12.7109375" customWidth="1"/>
    <col min="1801" max="1801" width="18" customWidth="1"/>
    <col min="2049" max="2049" width="12.5703125" customWidth="1"/>
    <col min="2050" max="2050" width="12" customWidth="1"/>
    <col min="2051" max="2051" width="10.28515625" customWidth="1"/>
    <col min="2052" max="2052" width="6.5703125" customWidth="1"/>
    <col min="2053" max="2053" width="9.5703125" customWidth="1"/>
    <col min="2054" max="2054" width="6.28515625" customWidth="1"/>
    <col min="2055" max="2055" width="12.7109375" customWidth="1"/>
    <col min="2057" max="2057" width="18" customWidth="1"/>
    <col min="2305" max="2305" width="12.5703125" customWidth="1"/>
    <col min="2306" max="2306" width="12" customWidth="1"/>
    <col min="2307" max="2307" width="10.28515625" customWidth="1"/>
    <col min="2308" max="2308" width="6.5703125" customWidth="1"/>
    <col min="2309" max="2309" width="9.5703125" customWidth="1"/>
    <col min="2310" max="2310" width="6.28515625" customWidth="1"/>
    <col min="2311" max="2311" width="12.7109375" customWidth="1"/>
    <col min="2313" max="2313" width="18" customWidth="1"/>
    <col min="2561" max="2561" width="12.5703125" customWidth="1"/>
    <col min="2562" max="2562" width="12" customWidth="1"/>
    <col min="2563" max="2563" width="10.28515625" customWidth="1"/>
    <col min="2564" max="2564" width="6.5703125" customWidth="1"/>
    <col min="2565" max="2565" width="9.5703125" customWidth="1"/>
    <col min="2566" max="2566" width="6.28515625" customWidth="1"/>
    <col min="2567" max="2567" width="12.7109375" customWidth="1"/>
    <col min="2569" max="2569" width="18" customWidth="1"/>
    <col min="2817" max="2817" width="12.5703125" customWidth="1"/>
    <col min="2818" max="2818" width="12" customWidth="1"/>
    <col min="2819" max="2819" width="10.28515625" customWidth="1"/>
    <col min="2820" max="2820" width="6.5703125" customWidth="1"/>
    <col min="2821" max="2821" width="9.5703125" customWidth="1"/>
    <col min="2822" max="2822" width="6.28515625" customWidth="1"/>
    <col min="2823" max="2823" width="12.7109375" customWidth="1"/>
    <col min="2825" max="2825" width="18" customWidth="1"/>
    <col min="3073" max="3073" width="12.5703125" customWidth="1"/>
    <col min="3074" max="3074" width="12" customWidth="1"/>
    <col min="3075" max="3075" width="10.28515625" customWidth="1"/>
    <col min="3076" max="3076" width="6.5703125" customWidth="1"/>
    <col min="3077" max="3077" width="9.5703125" customWidth="1"/>
    <col min="3078" max="3078" width="6.28515625" customWidth="1"/>
    <col min="3079" max="3079" width="12.7109375" customWidth="1"/>
    <col min="3081" max="3081" width="18" customWidth="1"/>
    <col min="3329" max="3329" width="12.5703125" customWidth="1"/>
    <col min="3330" max="3330" width="12" customWidth="1"/>
    <col min="3331" max="3331" width="10.28515625" customWidth="1"/>
    <col min="3332" max="3332" width="6.5703125" customWidth="1"/>
    <col min="3333" max="3333" width="9.5703125" customWidth="1"/>
    <col min="3334" max="3334" width="6.28515625" customWidth="1"/>
    <col min="3335" max="3335" width="12.7109375" customWidth="1"/>
    <col min="3337" max="3337" width="18" customWidth="1"/>
    <col min="3585" max="3585" width="12.5703125" customWidth="1"/>
    <col min="3586" max="3586" width="12" customWidth="1"/>
    <col min="3587" max="3587" width="10.28515625" customWidth="1"/>
    <col min="3588" max="3588" width="6.5703125" customWidth="1"/>
    <col min="3589" max="3589" width="9.5703125" customWidth="1"/>
    <col min="3590" max="3590" width="6.28515625" customWidth="1"/>
    <col min="3591" max="3591" width="12.7109375" customWidth="1"/>
    <col min="3593" max="3593" width="18" customWidth="1"/>
    <col min="3841" max="3841" width="12.5703125" customWidth="1"/>
    <col min="3842" max="3842" width="12" customWidth="1"/>
    <col min="3843" max="3843" width="10.28515625" customWidth="1"/>
    <col min="3844" max="3844" width="6.5703125" customWidth="1"/>
    <col min="3845" max="3845" width="9.5703125" customWidth="1"/>
    <col min="3846" max="3846" width="6.28515625" customWidth="1"/>
    <col min="3847" max="3847" width="12.7109375" customWidth="1"/>
    <col min="3849" max="3849" width="18" customWidth="1"/>
    <col min="4097" max="4097" width="12.5703125" customWidth="1"/>
    <col min="4098" max="4098" width="12" customWidth="1"/>
    <col min="4099" max="4099" width="10.28515625" customWidth="1"/>
    <col min="4100" max="4100" width="6.5703125" customWidth="1"/>
    <col min="4101" max="4101" width="9.5703125" customWidth="1"/>
    <col min="4102" max="4102" width="6.28515625" customWidth="1"/>
    <col min="4103" max="4103" width="12.7109375" customWidth="1"/>
    <col min="4105" max="4105" width="18" customWidth="1"/>
    <col min="4353" max="4353" width="12.5703125" customWidth="1"/>
    <col min="4354" max="4354" width="12" customWidth="1"/>
    <col min="4355" max="4355" width="10.28515625" customWidth="1"/>
    <col min="4356" max="4356" width="6.5703125" customWidth="1"/>
    <col min="4357" max="4357" width="9.5703125" customWidth="1"/>
    <col min="4358" max="4358" width="6.28515625" customWidth="1"/>
    <col min="4359" max="4359" width="12.7109375" customWidth="1"/>
    <col min="4361" max="4361" width="18" customWidth="1"/>
    <col min="4609" max="4609" width="12.5703125" customWidth="1"/>
    <col min="4610" max="4610" width="12" customWidth="1"/>
    <col min="4611" max="4611" width="10.28515625" customWidth="1"/>
    <col min="4612" max="4612" width="6.5703125" customWidth="1"/>
    <col min="4613" max="4613" width="9.5703125" customWidth="1"/>
    <col min="4614" max="4614" width="6.28515625" customWidth="1"/>
    <col min="4615" max="4615" width="12.7109375" customWidth="1"/>
    <col min="4617" max="4617" width="18" customWidth="1"/>
    <col min="4865" max="4865" width="12.5703125" customWidth="1"/>
    <col min="4866" max="4866" width="12" customWidth="1"/>
    <col min="4867" max="4867" width="10.28515625" customWidth="1"/>
    <col min="4868" max="4868" width="6.5703125" customWidth="1"/>
    <col min="4869" max="4869" width="9.5703125" customWidth="1"/>
    <col min="4870" max="4870" width="6.28515625" customWidth="1"/>
    <col min="4871" max="4871" width="12.7109375" customWidth="1"/>
    <col min="4873" max="4873" width="18" customWidth="1"/>
    <col min="5121" max="5121" width="12.5703125" customWidth="1"/>
    <col min="5122" max="5122" width="12" customWidth="1"/>
    <col min="5123" max="5123" width="10.28515625" customWidth="1"/>
    <col min="5124" max="5124" width="6.5703125" customWidth="1"/>
    <col min="5125" max="5125" width="9.5703125" customWidth="1"/>
    <col min="5126" max="5126" width="6.28515625" customWidth="1"/>
    <col min="5127" max="5127" width="12.7109375" customWidth="1"/>
    <col min="5129" max="5129" width="18" customWidth="1"/>
    <col min="5377" max="5377" width="12.5703125" customWidth="1"/>
    <col min="5378" max="5378" width="12" customWidth="1"/>
    <col min="5379" max="5379" width="10.28515625" customWidth="1"/>
    <col min="5380" max="5380" width="6.5703125" customWidth="1"/>
    <col min="5381" max="5381" width="9.5703125" customWidth="1"/>
    <col min="5382" max="5382" width="6.28515625" customWidth="1"/>
    <col min="5383" max="5383" width="12.7109375" customWidth="1"/>
    <col min="5385" max="5385" width="18" customWidth="1"/>
    <col min="5633" max="5633" width="12.5703125" customWidth="1"/>
    <col min="5634" max="5634" width="12" customWidth="1"/>
    <col min="5635" max="5635" width="10.28515625" customWidth="1"/>
    <col min="5636" max="5636" width="6.5703125" customWidth="1"/>
    <col min="5637" max="5637" width="9.5703125" customWidth="1"/>
    <col min="5638" max="5638" width="6.28515625" customWidth="1"/>
    <col min="5639" max="5639" width="12.7109375" customWidth="1"/>
    <col min="5641" max="5641" width="18" customWidth="1"/>
    <col min="5889" max="5889" width="12.5703125" customWidth="1"/>
    <col min="5890" max="5890" width="12" customWidth="1"/>
    <col min="5891" max="5891" width="10.28515625" customWidth="1"/>
    <col min="5892" max="5892" width="6.5703125" customWidth="1"/>
    <col min="5893" max="5893" width="9.5703125" customWidth="1"/>
    <col min="5894" max="5894" width="6.28515625" customWidth="1"/>
    <col min="5895" max="5895" width="12.7109375" customWidth="1"/>
    <col min="5897" max="5897" width="18" customWidth="1"/>
    <col min="6145" max="6145" width="12.5703125" customWidth="1"/>
    <col min="6146" max="6146" width="12" customWidth="1"/>
    <col min="6147" max="6147" width="10.28515625" customWidth="1"/>
    <col min="6148" max="6148" width="6.5703125" customWidth="1"/>
    <col min="6149" max="6149" width="9.5703125" customWidth="1"/>
    <col min="6150" max="6150" width="6.28515625" customWidth="1"/>
    <col min="6151" max="6151" width="12.7109375" customWidth="1"/>
    <col min="6153" max="6153" width="18" customWidth="1"/>
    <col min="6401" max="6401" width="12.5703125" customWidth="1"/>
    <col min="6402" max="6402" width="12" customWidth="1"/>
    <col min="6403" max="6403" width="10.28515625" customWidth="1"/>
    <col min="6404" max="6404" width="6.5703125" customWidth="1"/>
    <col min="6405" max="6405" width="9.5703125" customWidth="1"/>
    <col min="6406" max="6406" width="6.28515625" customWidth="1"/>
    <col min="6407" max="6407" width="12.7109375" customWidth="1"/>
    <col min="6409" max="6409" width="18" customWidth="1"/>
    <col min="6657" max="6657" width="12.5703125" customWidth="1"/>
    <col min="6658" max="6658" width="12" customWidth="1"/>
    <col min="6659" max="6659" width="10.28515625" customWidth="1"/>
    <col min="6660" max="6660" width="6.5703125" customWidth="1"/>
    <col min="6661" max="6661" width="9.5703125" customWidth="1"/>
    <col min="6662" max="6662" width="6.28515625" customWidth="1"/>
    <col min="6663" max="6663" width="12.7109375" customWidth="1"/>
    <col min="6665" max="6665" width="18" customWidth="1"/>
    <col min="6913" max="6913" width="12.5703125" customWidth="1"/>
    <col min="6914" max="6914" width="12" customWidth="1"/>
    <col min="6915" max="6915" width="10.28515625" customWidth="1"/>
    <col min="6916" max="6916" width="6.5703125" customWidth="1"/>
    <col min="6917" max="6917" width="9.5703125" customWidth="1"/>
    <col min="6918" max="6918" width="6.28515625" customWidth="1"/>
    <col min="6919" max="6919" width="12.7109375" customWidth="1"/>
    <col min="6921" max="6921" width="18" customWidth="1"/>
    <col min="7169" max="7169" width="12.5703125" customWidth="1"/>
    <col min="7170" max="7170" width="12" customWidth="1"/>
    <col min="7171" max="7171" width="10.28515625" customWidth="1"/>
    <col min="7172" max="7172" width="6.5703125" customWidth="1"/>
    <col min="7173" max="7173" width="9.5703125" customWidth="1"/>
    <col min="7174" max="7174" width="6.28515625" customWidth="1"/>
    <col min="7175" max="7175" width="12.7109375" customWidth="1"/>
    <col min="7177" max="7177" width="18" customWidth="1"/>
    <col min="7425" max="7425" width="12.5703125" customWidth="1"/>
    <col min="7426" max="7426" width="12" customWidth="1"/>
    <col min="7427" max="7427" width="10.28515625" customWidth="1"/>
    <col min="7428" max="7428" width="6.5703125" customWidth="1"/>
    <col min="7429" max="7429" width="9.5703125" customWidth="1"/>
    <col min="7430" max="7430" width="6.28515625" customWidth="1"/>
    <col min="7431" max="7431" width="12.7109375" customWidth="1"/>
    <col min="7433" max="7433" width="18" customWidth="1"/>
    <col min="7681" max="7681" width="12.5703125" customWidth="1"/>
    <col min="7682" max="7682" width="12" customWidth="1"/>
    <col min="7683" max="7683" width="10.28515625" customWidth="1"/>
    <col min="7684" max="7684" width="6.5703125" customWidth="1"/>
    <col min="7685" max="7685" width="9.5703125" customWidth="1"/>
    <col min="7686" max="7686" width="6.28515625" customWidth="1"/>
    <col min="7687" max="7687" width="12.7109375" customWidth="1"/>
    <col min="7689" max="7689" width="18" customWidth="1"/>
    <col min="7937" max="7937" width="12.5703125" customWidth="1"/>
    <col min="7938" max="7938" width="12" customWidth="1"/>
    <col min="7939" max="7939" width="10.28515625" customWidth="1"/>
    <col min="7940" max="7940" width="6.5703125" customWidth="1"/>
    <col min="7941" max="7941" width="9.5703125" customWidth="1"/>
    <col min="7942" max="7942" width="6.28515625" customWidth="1"/>
    <col min="7943" max="7943" width="12.7109375" customWidth="1"/>
    <col min="7945" max="7945" width="18" customWidth="1"/>
    <col min="8193" max="8193" width="12.5703125" customWidth="1"/>
    <col min="8194" max="8194" width="12" customWidth="1"/>
    <col min="8195" max="8195" width="10.28515625" customWidth="1"/>
    <col min="8196" max="8196" width="6.5703125" customWidth="1"/>
    <col min="8197" max="8197" width="9.5703125" customWidth="1"/>
    <col min="8198" max="8198" width="6.28515625" customWidth="1"/>
    <col min="8199" max="8199" width="12.7109375" customWidth="1"/>
    <col min="8201" max="8201" width="18" customWidth="1"/>
    <col min="8449" max="8449" width="12.5703125" customWidth="1"/>
    <col min="8450" max="8450" width="12" customWidth="1"/>
    <col min="8451" max="8451" width="10.28515625" customWidth="1"/>
    <col min="8452" max="8452" width="6.5703125" customWidth="1"/>
    <col min="8453" max="8453" width="9.5703125" customWidth="1"/>
    <col min="8454" max="8454" width="6.28515625" customWidth="1"/>
    <col min="8455" max="8455" width="12.7109375" customWidth="1"/>
    <col min="8457" max="8457" width="18" customWidth="1"/>
    <col min="8705" max="8705" width="12.5703125" customWidth="1"/>
    <col min="8706" max="8706" width="12" customWidth="1"/>
    <col min="8707" max="8707" width="10.28515625" customWidth="1"/>
    <col min="8708" max="8708" width="6.5703125" customWidth="1"/>
    <col min="8709" max="8709" width="9.5703125" customWidth="1"/>
    <col min="8710" max="8710" width="6.28515625" customWidth="1"/>
    <col min="8711" max="8711" width="12.7109375" customWidth="1"/>
    <col min="8713" max="8713" width="18" customWidth="1"/>
    <col min="8961" max="8961" width="12.5703125" customWidth="1"/>
    <col min="8962" max="8962" width="12" customWidth="1"/>
    <col min="8963" max="8963" width="10.28515625" customWidth="1"/>
    <col min="8964" max="8964" width="6.5703125" customWidth="1"/>
    <col min="8965" max="8965" width="9.5703125" customWidth="1"/>
    <col min="8966" max="8966" width="6.28515625" customWidth="1"/>
    <col min="8967" max="8967" width="12.7109375" customWidth="1"/>
    <col min="8969" max="8969" width="18" customWidth="1"/>
    <col min="9217" max="9217" width="12.5703125" customWidth="1"/>
    <col min="9218" max="9218" width="12" customWidth="1"/>
    <col min="9219" max="9219" width="10.28515625" customWidth="1"/>
    <col min="9220" max="9220" width="6.5703125" customWidth="1"/>
    <col min="9221" max="9221" width="9.5703125" customWidth="1"/>
    <col min="9222" max="9222" width="6.28515625" customWidth="1"/>
    <col min="9223" max="9223" width="12.7109375" customWidth="1"/>
    <col min="9225" max="9225" width="18" customWidth="1"/>
    <col min="9473" max="9473" width="12.5703125" customWidth="1"/>
    <col min="9474" max="9474" width="12" customWidth="1"/>
    <col min="9475" max="9475" width="10.28515625" customWidth="1"/>
    <col min="9476" max="9476" width="6.5703125" customWidth="1"/>
    <col min="9477" max="9477" width="9.5703125" customWidth="1"/>
    <col min="9478" max="9478" width="6.28515625" customWidth="1"/>
    <col min="9479" max="9479" width="12.7109375" customWidth="1"/>
    <col min="9481" max="9481" width="18" customWidth="1"/>
    <col min="9729" max="9729" width="12.5703125" customWidth="1"/>
    <col min="9730" max="9730" width="12" customWidth="1"/>
    <col min="9731" max="9731" width="10.28515625" customWidth="1"/>
    <col min="9732" max="9732" width="6.5703125" customWidth="1"/>
    <col min="9733" max="9733" width="9.5703125" customWidth="1"/>
    <col min="9734" max="9734" width="6.28515625" customWidth="1"/>
    <col min="9735" max="9735" width="12.7109375" customWidth="1"/>
    <col min="9737" max="9737" width="18" customWidth="1"/>
    <col min="9985" max="9985" width="12.5703125" customWidth="1"/>
    <col min="9986" max="9986" width="12" customWidth="1"/>
    <col min="9987" max="9987" width="10.28515625" customWidth="1"/>
    <col min="9988" max="9988" width="6.5703125" customWidth="1"/>
    <col min="9989" max="9989" width="9.5703125" customWidth="1"/>
    <col min="9990" max="9990" width="6.28515625" customWidth="1"/>
    <col min="9991" max="9991" width="12.7109375" customWidth="1"/>
    <col min="9993" max="9993" width="18" customWidth="1"/>
    <col min="10241" max="10241" width="12.5703125" customWidth="1"/>
    <col min="10242" max="10242" width="12" customWidth="1"/>
    <col min="10243" max="10243" width="10.28515625" customWidth="1"/>
    <col min="10244" max="10244" width="6.5703125" customWidth="1"/>
    <col min="10245" max="10245" width="9.5703125" customWidth="1"/>
    <col min="10246" max="10246" width="6.28515625" customWidth="1"/>
    <col min="10247" max="10247" width="12.7109375" customWidth="1"/>
    <col min="10249" max="10249" width="18" customWidth="1"/>
    <col min="10497" max="10497" width="12.5703125" customWidth="1"/>
    <col min="10498" max="10498" width="12" customWidth="1"/>
    <col min="10499" max="10499" width="10.28515625" customWidth="1"/>
    <col min="10500" max="10500" width="6.5703125" customWidth="1"/>
    <col min="10501" max="10501" width="9.5703125" customWidth="1"/>
    <col min="10502" max="10502" width="6.28515625" customWidth="1"/>
    <col min="10503" max="10503" width="12.7109375" customWidth="1"/>
    <col min="10505" max="10505" width="18" customWidth="1"/>
    <col min="10753" max="10753" width="12.5703125" customWidth="1"/>
    <col min="10754" max="10754" width="12" customWidth="1"/>
    <col min="10755" max="10755" width="10.28515625" customWidth="1"/>
    <col min="10756" max="10756" width="6.5703125" customWidth="1"/>
    <col min="10757" max="10757" width="9.5703125" customWidth="1"/>
    <col min="10758" max="10758" width="6.28515625" customWidth="1"/>
    <col min="10759" max="10759" width="12.7109375" customWidth="1"/>
    <col min="10761" max="10761" width="18" customWidth="1"/>
    <col min="11009" max="11009" width="12.5703125" customWidth="1"/>
    <col min="11010" max="11010" width="12" customWidth="1"/>
    <col min="11011" max="11011" width="10.28515625" customWidth="1"/>
    <col min="11012" max="11012" width="6.5703125" customWidth="1"/>
    <col min="11013" max="11013" width="9.5703125" customWidth="1"/>
    <col min="11014" max="11014" width="6.28515625" customWidth="1"/>
    <col min="11015" max="11015" width="12.7109375" customWidth="1"/>
    <col min="11017" max="11017" width="18" customWidth="1"/>
    <col min="11265" max="11265" width="12.5703125" customWidth="1"/>
    <col min="11266" max="11266" width="12" customWidth="1"/>
    <col min="11267" max="11267" width="10.28515625" customWidth="1"/>
    <col min="11268" max="11268" width="6.5703125" customWidth="1"/>
    <col min="11269" max="11269" width="9.5703125" customWidth="1"/>
    <col min="11270" max="11270" width="6.28515625" customWidth="1"/>
    <col min="11271" max="11271" width="12.7109375" customWidth="1"/>
    <col min="11273" max="11273" width="18" customWidth="1"/>
    <col min="11521" max="11521" width="12.5703125" customWidth="1"/>
    <col min="11522" max="11522" width="12" customWidth="1"/>
    <col min="11523" max="11523" width="10.28515625" customWidth="1"/>
    <col min="11524" max="11524" width="6.5703125" customWidth="1"/>
    <col min="11525" max="11525" width="9.5703125" customWidth="1"/>
    <col min="11526" max="11526" width="6.28515625" customWidth="1"/>
    <col min="11527" max="11527" width="12.7109375" customWidth="1"/>
    <col min="11529" max="11529" width="18" customWidth="1"/>
    <col min="11777" max="11777" width="12.5703125" customWidth="1"/>
    <col min="11778" max="11778" width="12" customWidth="1"/>
    <col min="11779" max="11779" width="10.28515625" customWidth="1"/>
    <col min="11780" max="11780" width="6.5703125" customWidth="1"/>
    <col min="11781" max="11781" width="9.5703125" customWidth="1"/>
    <col min="11782" max="11782" width="6.28515625" customWidth="1"/>
    <col min="11783" max="11783" width="12.7109375" customWidth="1"/>
    <col min="11785" max="11785" width="18" customWidth="1"/>
    <col min="12033" max="12033" width="12.5703125" customWidth="1"/>
    <col min="12034" max="12034" width="12" customWidth="1"/>
    <col min="12035" max="12035" width="10.28515625" customWidth="1"/>
    <col min="12036" max="12036" width="6.5703125" customWidth="1"/>
    <col min="12037" max="12037" width="9.5703125" customWidth="1"/>
    <col min="12038" max="12038" width="6.28515625" customWidth="1"/>
    <col min="12039" max="12039" width="12.7109375" customWidth="1"/>
    <col min="12041" max="12041" width="18" customWidth="1"/>
    <col min="12289" max="12289" width="12.5703125" customWidth="1"/>
    <col min="12290" max="12290" width="12" customWidth="1"/>
    <col min="12291" max="12291" width="10.28515625" customWidth="1"/>
    <col min="12292" max="12292" width="6.5703125" customWidth="1"/>
    <col min="12293" max="12293" width="9.5703125" customWidth="1"/>
    <col min="12294" max="12294" width="6.28515625" customWidth="1"/>
    <col min="12295" max="12295" width="12.7109375" customWidth="1"/>
    <col min="12297" max="12297" width="18" customWidth="1"/>
    <col min="12545" max="12545" width="12.5703125" customWidth="1"/>
    <col min="12546" max="12546" width="12" customWidth="1"/>
    <col min="12547" max="12547" width="10.28515625" customWidth="1"/>
    <col min="12548" max="12548" width="6.5703125" customWidth="1"/>
    <col min="12549" max="12549" width="9.5703125" customWidth="1"/>
    <col min="12550" max="12550" width="6.28515625" customWidth="1"/>
    <col min="12551" max="12551" width="12.7109375" customWidth="1"/>
    <col min="12553" max="12553" width="18" customWidth="1"/>
    <col min="12801" max="12801" width="12.5703125" customWidth="1"/>
    <col min="12802" max="12802" width="12" customWidth="1"/>
    <col min="12803" max="12803" width="10.28515625" customWidth="1"/>
    <col min="12804" max="12804" width="6.5703125" customWidth="1"/>
    <col min="12805" max="12805" width="9.5703125" customWidth="1"/>
    <col min="12806" max="12806" width="6.28515625" customWidth="1"/>
    <col min="12807" max="12807" width="12.7109375" customWidth="1"/>
    <col min="12809" max="12809" width="18" customWidth="1"/>
    <col min="13057" max="13057" width="12.5703125" customWidth="1"/>
    <col min="13058" max="13058" width="12" customWidth="1"/>
    <col min="13059" max="13059" width="10.28515625" customWidth="1"/>
    <col min="13060" max="13060" width="6.5703125" customWidth="1"/>
    <col min="13061" max="13061" width="9.5703125" customWidth="1"/>
    <col min="13062" max="13062" width="6.28515625" customWidth="1"/>
    <col min="13063" max="13063" width="12.7109375" customWidth="1"/>
    <col min="13065" max="13065" width="18" customWidth="1"/>
    <col min="13313" max="13313" width="12.5703125" customWidth="1"/>
    <col min="13314" max="13314" width="12" customWidth="1"/>
    <col min="13315" max="13315" width="10.28515625" customWidth="1"/>
    <col min="13316" max="13316" width="6.5703125" customWidth="1"/>
    <col min="13317" max="13317" width="9.5703125" customWidth="1"/>
    <col min="13318" max="13318" width="6.28515625" customWidth="1"/>
    <col min="13319" max="13319" width="12.7109375" customWidth="1"/>
    <col min="13321" max="13321" width="18" customWidth="1"/>
    <col min="13569" max="13569" width="12.5703125" customWidth="1"/>
    <col min="13570" max="13570" width="12" customWidth="1"/>
    <col min="13571" max="13571" width="10.28515625" customWidth="1"/>
    <col min="13572" max="13572" width="6.5703125" customWidth="1"/>
    <col min="13573" max="13573" width="9.5703125" customWidth="1"/>
    <col min="13574" max="13574" width="6.28515625" customWidth="1"/>
    <col min="13575" max="13575" width="12.7109375" customWidth="1"/>
    <col min="13577" max="13577" width="18" customWidth="1"/>
    <col min="13825" max="13825" width="12.5703125" customWidth="1"/>
    <col min="13826" max="13826" width="12" customWidth="1"/>
    <col min="13827" max="13827" width="10.28515625" customWidth="1"/>
    <col min="13828" max="13828" width="6.5703125" customWidth="1"/>
    <col min="13829" max="13829" width="9.5703125" customWidth="1"/>
    <col min="13830" max="13830" width="6.28515625" customWidth="1"/>
    <col min="13831" max="13831" width="12.7109375" customWidth="1"/>
    <col min="13833" max="13833" width="18" customWidth="1"/>
    <col min="14081" max="14081" width="12.5703125" customWidth="1"/>
    <col min="14082" max="14082" width="12" customWidth="1"/>
    <col min="14083" max="14083" width="10.28515625" customWidth="1"/>
    <col min="14084" max="14084" width="6.5703125" customWidth="1"/>
    <col min="14085" max="14085" width="9.5703125" customWidth="1"/>
    <col min="14086" max="14086" width="6.28515625" customWidth="1"/>
    <col min="14087" max="14087" width="12.7109375" customWidth="1"/>
    <col min="14089" max="14089" width="18" customWidth="1"/>
    <col min="14337" max="14337" width="12.5703125" customWidth="1"/>
    <col min="14338" max="14338" width="12" customWidth="1"/>
    <col min="14339" max="14339" width="10.28515625" customWidth="1"/>
    <col min="14340" max="14340" width="6.5703125" customWidth="1"/>
    <col min="14341" max="14341" width="9.5703125" customWidth="1"/>
    <col min="14342" max="14342" width="6.28515625" customWidth="1"/>
    <col min="14343" max="14343" width="12.7109375" customWidth="1"/>
    <col min="14345" max="14345" width="18" customWidth="1"/>
    <col min="14593" max="14593" width="12.5703125" customWidth="1"/>
    <col min="14594" max="14594" width="12" customWidth="1"/>
    <col min="14595" max="14595" width="10.28515625" customWidth="1"/>
    <col min="14596" max="14596" width="6.5703125" customWidth="1"/>
    <col min="14597" max="14597" width="9.5703125" customWidth="1"/>
    <col min="14598" max="14598" width="6.28515625" customWidth="1"/>
    <col min="14599" max="14599" width="12.7109375" customWidth="1"/>
    <col min="14601" max="14601" width="18" customWidth="1"/>
    <col min="14849" max="14849" width="12.5703125" customWidth="1"/>
    <col min="14850" max="14850" width="12" customWidth="1"/>
    <col min="14851" max="14851" width="10.28515625" customWidth="1"/>
    <col min="14852" max="14852" width="6.5703125" customWidth="1"/>
    <col min="14853" max="14853" width="9.5703125" customWidth="1"/>
    <col min="14854" max="14854" width="6.28515625" customWidth="1"/>
    <col min="14855" max="14855" width="12.7109375" customWidth="1"/>
    <col min="14857" max="14857" width="18" customWidth="1"/>
    <col min="15105" max="15105" width="12.5703125" customWidth="1"/>
    <col min="15106" max="15106" width="12" customWidth="1"/>
    <col min="15107" max="15107" width="10.28515625" customWidth="1"/>
    <col min="15108" max="15108" width="6.5703125" customWidth="1"/>
    <col min="15109" max="15109" width="9.5703125" customWidth="1"/>
    <col min="15110" max="15110" width="6.28515625" customWidth="1"/>
    <col min="15111" max="15111" width="12.7109375" customWidth="1"/>
    <col min="15113" max="15113" width="18" customWidth="1"/>
    <col min="15361" max="15361" width="12.5703125" customWidth="1"/>
    <col min="15362" max="15362" width="12" customWidth="1"/>
    <col min="15363" max="15363" width="10.28515625" customWidth="1"/>
    <col min="15364" max="15364" width="6.5703125" customWidth="1"/>
    <col min="15365" max="15365" width="9.5703125" customWidth="1"/>
    <col min="15366" max="15366" width="6.28515625" customWidth="1"/>
    <col min="15367" max="15367" width="12.7109375" customWidth="1"/>
    <col min="15369" max="15369" width="18" customWidth="1"/>
    <col min="15617" max="15617" width="12.5703125" customWidth="1"/>
    <col min="15618" max="15618" width="12" customWidth="1"/>
    <col min="15619" max="15619" width="10.28515625" customWidth="1"/>
    <col min="15620" max="15620" width="6.5703125" customWidth="1"/>
    <col min="15621" max="15621" width="9.5703125" customWidth="1"/>
    <col min="15622" max="15622" width="6.28515625" customWidth="1"/>
    <col min="15623" max="15623" width="12.7109375" customWidth="1"/>
    <col min="15625" max="15625" width="18" customWidth="1"/>
    <col min="15873" max="15873" width="12.5703125" customWidth="1"/>
    <col min="15874" max="15874" width="12" customWidth="1"/>
    <col min="15875" max="15875" width="10.28515625" customWidth="1"/>
    <col min="15876" max="15876" width="6.5703125" customWidth="1"/>
    <col min="15877" max="15877" width="9.5703125" customWidth="1"/>
    <col min="15878" max="15878" width="6.28515625" customWidth="1"/>
    <col min="15879" max="15879" width="12.7109375" customWidth="1"/>
    <col min="15881" max="15881" width="18" customWidth="1"/>
    <col min="16129" max="16129" width="12.5703125" customWidth="1"/>
    <col min="16130" max="16130" width="12" customWidth="1"/>
    <col min="16131" max="16131" width="10.28515625" customWidth="1"/>
    <col min="16132" max="16132" width="6.5703125" customWidth="1"/>
    <col min="16133" max="16133" width="9.5703125" customWidth="1"/>
    <col min="16134" max="16134" width="6.28515625" customWidth="1"/>
    <col min="16135" max="16135" width="12.7109375" customWidth="1"/>
    <col min="16137" max="16137" width="18" customWidth="1"/>
  </cols>
  <sheetData>
    <row r="1" spans="1:9" ht="15.75" x14ac:dyDescent="0.25">
      <c r="A1" s="1" t="s">
        <v>0</v>
      </c>
      <c r="B1" s="1"/>
      <c r="C1" s="1"/>
      <c r="D1" s="1"/>
      <c r="E1" s="1"/>
      <c r="F1" s="2"/>
      <c r="G1" s="3">
        <v>270</v>
      </c>
      <c r="H1" s="3">
        <v>0</v>
      </c>
    </row>
    <row r="2" spans="1:9" ht="15.75" x14ac:dyDescent="0.25">
      <c r="A2" s="4" t="s">
        <v>1</v>
      </c>
      <c r="B2" s="4" t="s">
        <v>2</v>
      </c>
      <c r="C2" s="4" t="s">
        <v>3</v>
      </c>
      <c r="D2" s="4"/>
      <c r="E2" s="4"/>
      <c r="F2" s="2"/>
      <c r="G2" s="2" t="s">
        <v>4</v>
      </c>
      <c r="H2" s="5" t="s">
        <v>5</v>
      </c>
    </row>
    <row r="3" spans="1:9" ht="15.75" x14ac:dyDescent="0.25">
      <c r="A3" s="6"/>
      <c r="B3" s="7">
        <f>CEILING(G1*0.68,2.5)</f>
        <v>185</v>
      </c>
      <c r="C3" s="7">
        <v>20</v>
      </c>
      <c r="D3" s="8">
        <v>15</v>
      </c>
      <c r="E3" s="8"/>
      <c r="F3" s="8"/>
      <c r="G3" s="9"/>
      <c r="H3" s="10"/>
      <c r="I3" s="11"/>
    </row>
    <row r="4" spans="1:9" x14ac:dyDescent="0.25">
      <c r="B4" s="12"/>
      <c r="C4" s="13">
        <f>CEILING(B3*0.5,2.5)</f>
        <v>92.5</v>
      </c>
      <c r="D4" s="14">
        <v>10</v>
      </c>
      <c r="E4" s="14"/>
      <c r="F4" s="14"/>
      <c r="G4" s="15"/>
      <c r="H4" s="16"/>
      <c r="I4" s="17"/>
    </row>
    <row r="5" spans="1:9" ht="15.75" x14ac:dyDescent="0.25">
      <c r="A5" s="18">
        <v>1</v>
      </c>
      <c r="B5" s="12"/>
      <c r="C5" s="13">
        <f>CEILING(B3*0.6,2.5)</f>
        <v>112.5</v>
      </c>
      <c r="D5" s="14">
        <v>10</v>
      </c>
      <c r="E5" s="14"/>
      <c r="F5" s="14"/>
      <c r="G5" s="19" t="s">
        <v>6</v>
      </c>
      <c r="H5" s="20" t="s">
        <v>7</v>
      </c>
      <c r="I5" s="21"/>
    </row>
    <row r="6" spans="1:9" x14ac:dyDescent="0.25">
      <c r="A6" s="14"/>
      <c r="B6" s="12"/>
      <c r="C6" s="13">
        <f>CEILING(B3*0.7,2.5)</f>
        <v>130</v>
      </c>
      <c r="D6" s="14" t="s">
        <v>8</v>
      </c>
      <c r="E6" s="15"/>
      <c r="F6" s="15"/>
      <c r="G6" s="19"/>
      <c r="H6" s="16"/>
      <c r="I6" s="17"/>
    </row>
    <row r="7" spans="1:9" ht="15.75" x14ac:dyDescent="0.25">
      <c r="A7" s="22"/>
      <c r="B7" s="23"/>
      <c r="C7" s="24"/>
      <c r="D7" s="25"/>
      <c r="E7" s="26"/>
      <c r="F7" s="26"/>
      <c r="G7" s="27"/>
      <c r="H7" s="28"/>
      <c r="I7" s="29"/>
    </row>
    <row r="8" spans="1:9" ht="15.75" x14ac:dyDescent="0.25">
      <c r="A8" s="18"/>
      <c r="B8" s="13">
        <f>CEILING(G1*0.72,2.5)</f>
        <v>195</v>
      </c>
      <c r="C8" s="13">
        <v>20</v>
      </c>
      <c r="D8" s="14">
        <v>15</v>
      </c>
      <c r="E8" s="14"/>
      <c r="F8" s="8"/>
      <c r="G8" s="30"/>
      <c r="H8" s="31"/>
      <c r="I8" s="11"/>
    </row>
    <row r="9" spans="1:9" x14ac:dyDescent="0.25">
      <c r="A9" s="14"/>
      <c r="B9" s="12"/>
      <c r="C9" s="13">
        <f>CEILING(B8*0.5,2.5)</f>
        <v>97.5</v>
      </c>
      <c r="D9" s="14">
        <v>10</v>
      </c>
      <c r="E9" s="14"/>
      <c r="F9" s="14"/>
      <c r="G9" s="30"/>
      <c r="H9" s="16"/>
      <c r="I9" s="17"/>
    </row>
    <row r="10" spans="1:9" ht="15.75" x14ac:dyDescent="0.25">
      <c r="A10" s="18">
        <v>2</v>
      </c>
      <c r="B10" s="12"/>
      <c r="C10" s="13">
        <f>CEILING(B8*0.6,2.5)</f>
        <v>117.5</v>
      </c>
      <c r="D10" s="14">
        <v>10</v>
      </c>
      <c r="E10" s="14"/>
      <c r="F10" s="14"/>
      <c r="G10" s="30" t="s">
        <v>6</v>
      </c>
      <c r="H10" s="20" t="s">
        <v>7</v>
      </c>
      <c r="I10" s="21"/>
    </row>
    <row r="11" spans="1:9" ht="15.75" x14ac:dyDescent="0.25">
      <c r="A11" s="18"/>
      <c r="B11" s="12"/>
      <c r="C11" s="13">
        <f>CEILING(B8*0.7,2.5)</f>
        <v>137.5</v>
      </c>
      <c r="D11" s="14" t="s">
        <v>9</v>
      </c>
      <c r="E11" s="15"/>
      <c r="F11" s="14"/>
      <c r="G11" s="30"/>
      <c r="H11" s="16"/>
      <c r="I11" s="17"/>
    </row>
    <row r="12" spans="1:9" ht="15.75" x14ac:dyDescent="0.25">
      <c r="A12" s="22"/>
      <c r="B12" s="23"/>
      <c r="C12" s="24"/>
      <c r="D12" s="25"/>
      <c r="E12" s="26"/>
      <c r="F12" s="25"/>
      <c r="G12" s="32"/>
      <c r="H12" s="28"/>
      <c r="I12" s="29"/>
    </row>
    <row r="13" spans="1:9" ht="15.75" x14ac:dyDescent="0.25">
      <c r="A13" s="33"/>
      <c r="B13" s="34">
        <f>CEILING(G1*0.77,2.5)</f>
        <v>210</v>
      </c>
      <c r="C13" s="13">
        <v>20</v>
      </c>
      <c r="D13" s="14">
        <v>15</v>
      </c>
      <c r="E13" s="14"/>
      <c r="F13" s="8"/>
      <c r="G13" s="30"/>
      <c r="H13" s="31"/>
      <c r="I13" s="11"/>
    </row>
    <row r="14" spans="1:9" x14ac:dyDescent="0.25">
      <c r="A14" s="14"/>
      <c r="B14" s="12"/>
      <c r="C14" s="13">
        <f>CEILING(B13*0.52,2.5)</f>
        <v>110</v>
      </c>
      <c r="D14" s="14">
        <v>10</v>
      </c>
      <c r="E14" s="14"/>
      <c r="F14" s="14"/>
      <c r="G14" s="30"/>
      <c r="H14" s="16"/>
      <c r="I14" s="17"/>
    </row>
    <row r="15" spans="1:9" ht="15.75" x14ac:dyDescent="0.25">
      <c r="A15" s="18">
        <v>3</v>
      </c>
      <c r="B15" s="12"/>
      <c r="C15" s="13">
        <f>CEILING(B13*0.62,2.5)</f>
        <v>132.5</v>
      </c>
      <c r="D15" s="14">
        <v>10</v>
      </c>
      <c r="E15" s="35"/>
      <c r="F15" s="35"/>
      <c r="G15" s="36" t="s">
        <v>6</v>
      </c>
      <c r="H15" s="20" t="s">
        <v>7</v>
      </c>
      <c r="I15" s="21"/>
    </row>
    <row r="16" spans="1:9" ht="15.75" x14ac:dyDescent="0.25">
      <c r="A16" s="18"/>
      <c r="B16" s="12"/>
      <c r="C16" s="13">
        <f>CEILING(B13*0.72,2.5)</f>
        <v>152.5</v>
      </c>
      <c r="D16" s="14" t="s">
        <v>10</v>
      </c>
      <c r="E16" s="15"/>
      <c r="F16" s="15"/>
      <c r="G16" s="30"/>
      <c r="H16" s="16"/>
      <c r="I16" s="17"/>
    </row>
    <row r="17" spans="1:9" ht="15.75" x14ac:dyDescent="0.25">
      <c r="A17" s="22"/>
      <c r="B17" s="23"/>
      <c r="C17" s="37"/>
      <c r="D17" s="38"/>
      <c r="E17" s="26"/>
      <c r="F17" s="26"/>
      <c r="G17" s="32"/>
      <c r="H17" s="28"/>
      <c r="I17" s="29"/>
    </row>
    <row r="18" spans="1:9" ht="15.75" x14ac:dyDescent="0.25">
      <c r="A18" s="39"/>
      <c r="B18" s="40">
        <f>CEILING(G1*0.81,2.5)</f>
        <v>220</v>
      </c>
      <c r="C18" s="40">
        <v>20</v>
      </c>
      <c r="D18" s="41">
        <v>15</v>
      </c>
      <c r="E18" s="41"/>
      <c r="F18" s="42"/>
      <c r="G18" s="43"/>
      <c r="H18" s="44" t="s">
        <v>11</v>
      </c>
      <c r="I18" s="45"/>
    </row>
    <row r="19" spans="1:9" x14ac:dyDescent="0.25">
      <c r="A19" s="41"/>
      <c r="B19" s="46"/>
      <c r="C19" s="40">
        <f>CEILING(B18*0.5,2.5)</f>
        <v>110</v>
      </c>
      <c r="D19" s="41">
        <v>6</v>
      </c>
      <c r="E19" s="41"/>
      <c r="F19" s="41"/>
      <c r="G19" s="43"/>
      <c r="H19" s="47"/>
      <c r="I19" s="48"/>
    </row>
    <row r="20" spans="1:9" ht="15.75" x14ac:dyDescent="0.25">
      <c r="A20" s="39">
        <v>4</v>
      </c>
      <c r="B20" s="46"/>
      <c r="C20" s="40">
        <f>CEILING(B18*0.6,2.5)</f>
        <v>132.5</v>
      </c>
      <c r="D20" s="41">
        <v>6</v>
      </c>
      <c r="E20" s="41"/>
      <c r="F20" s="41"/>
      <c r="G20" s="43" t="s">
        <v>12</v>
      </c>
      <c r="H20" s="49" t="s">
        <v>13</v>
      </c>
      <c r="I20" s="50"/>
    </row>
    <row r="21" spans="1:9" ht="15.75" x14ac:dyDescent="0.25">
      <c r="A21" s="39"/>
      <c r="B21" s="46"/>
      <c r="C21" s="40">
        <f>CEILING(B18*0.7,2.5)</f>
        <v>155</v>
      </c>
      <c r="D21" s="41" t="s">
        <v>14</v>
      </c>
      <c r="E21" s="51"/>
      <c r="F21" s="51"/>
      <c r="G21" s="52"/>
      <c r="H21" s="53"/>
      <c r="I21" s="54"/>
    </row>
    <row r="22" spans="1:9" ht="15.75" x14ac:dyDescent="0.25">
      <c r="A22" s="55"/>
      <c r="B22" s="56"/>
      <c r="C22" s="57"/>
      <c r="D22" s="58"/>
      <c r="E22" s="59"/>
      <c r="F22" s="59"/>
      <c r="G22" s="60"/>
      <c r="H22" s="61"/>
      <c r="I22" s="62"/>
    </row>
    <row r="23" spans="1:9" ht="15.75" x14ac:dyDescent="0.25">
      <c r="A23" s="6"/>
      <c r="B23" s="7">
        <f>CEILING(G1*0.83,2.5)</f>
        <v>225</v>
      </c>
      <c r="C23" s="7">
        <v>20</v>
      </c>
      <c r="D23" s="8">
        <v>15</v>
      </c>
      <c r="E23" s="8"/>
      <c r="F23" s="8"/>
      <c r="G23" s="63"/>
      <c r="H23" s="31"/>
      <c r="I23" s="11"/>
    </row>
    <row r="24" spans="1:9" x14ac:dyDescent="0.25">
      <c r="A24" s="14"/>
      <c r="B24" s="13"/>
      <c r="C24" s="13">
        <f>CEILING(B23*0.55,2.5)</f>
        <v>125</v>
      </c>
      <c r="D24" s="14">
        <v>8</v>
      </c>
      <c r="E24" s="14"/>
      <c r="F24" s="14"/>
      <c r="G24" s="64"/>
      <c r="H24" s="16"/>
      <c r="I24" s="17"/>
    </row>
    <row r="25" spans="1:9" ht="15.75" x14ac:dyDescent="0.25">
      <c r="A25" s="18">
        <v>5</v>
      </c>
      <c r="B25" s="13"/>
      <c r="C25" s="13">
        <f>CEILING(B23*0.65,2.5)</f>
        <v>147.5</v>
      </c>
      <c r="D25" s="14">
        <v>8</v>
      </c>
      <c r="E25" s="14"/>
      <c r="F25" s="14"/>
      <c r="G25" s="30" t="s">
        <v>6</v>
      </c>
      <c r="H25" s="65" t="s">
        <v>13</v>
      </c>
      <c r="I25" s="66"/>
    </row>
    <row r="26" spans="1:9" ht="15.75" x14ac:dyDescent="0.25">
      <c r="A26" s="33"/>
      <c r="B26" s="67"/>
      <c r="C26" s="34">
        <f>CEILING(B23*0.75,2.5)</f>
        <v>170</v>
      </c>
      <c r="D26" s="35" t="s">
        <v>15</v>
      </c>
      <c r="E26" s="35"/>
      <c r="F26" s="15"/>
      <c r="G26" s="64"/>
      <c r="H26" s="16"/>
      <c r="I26" s="17"/>
    </row>
    <row r="27" spans="1:9" ht="15.75" x14ac:dyDescent="0.25">
      <c r="A27" s="68"/>
      <c r="B27" s="69"/>
      <c r="C27" s="24"/>
      <c r="D27" s="25"/>
      <c r="E27" s="38"/>
      <c r="F27" s="70"/>
      <c r="G27" s="71"/>
      <c r="H27" s="28"/>
      <c r="I27" s="29"/>
    </row>
    <row r="28" spans="1:9" ht="15.75" x14ac:dyDescent="0.25">
      <c r="A28" s="72"/>
      <c r="B28" s="73">
        <f>CEILING(G1*0.85,2.5)</f>
        <v>230</v>
      </c>
      <c r="C28" s="73">
        <v>20</v>
      </c>
      <c r="D28" s="42">
        <v>15</v>
      </c>
      <c r="E28" s="42"/>
      <c r="F28" s="42"/>
      <c r="G28" s="74"/>
      <c r="H28" s="44" t="s">
        <v>11</v>
      </c>
      <c r="I28" s="45"/>
    </row>
    <row r="29" spans="1:9" x14ac:dyDescent="0.25">
      <c r="A29" s="75"/>
      <c r="B29" s="40"/>
      <c r="C29" s="40">
        <f>CEILING(B28*0.5,2.5)</f>
        <v>115</v>
      </c>
      <c r="D29" s="41">
        <v>6</v>
      </c>
      <c r="E29" s="41"/>
      <c r="F29" s="41"/>
      <c r="G29" s="52"/>
      <c r="H29" s="76"/>
      <c r="I29" s="54"/>
    </row>
    <row r="30" spans="1:9" ht="15.75" x14ac:dyDescent="0.25">
      <c r="A30" s="77">
        <v>6</v>
      </c>
      <c r="B30" s="46"/>
      <c r="C30" s="40">
        <f>CEILING(B28*0.6,2.5)</f>
        <v>140</v>
      </c>
      <c r="D30" s="41">
        <v>6</v>
      </c>
      <c r="E30" s="41"/>
      <c r="F30" s="41"/>
      <c r="G30" s="43" t="s">
        <v>12</v>
      </c>
      <c r="H30" s="49" t="s">
        <v>13</v>
      </c>
      <c r="I30" s="50"/>
    </row>
    <row r="31" spans="1:9" ht="15.75" x14ac:dyDescent="0.25">
      <c r="A31" s="77"/>
      <c r="B31" s="40"/>
      <c r="C31" s="40">
        <f>CEILING(B28*0.7,2.5)</f>
        <v>162.5</v>
      </c>
      <c r="D31" s="41" t="s">
        <v>14</v>
      </c>
      <c r="E31" s="41"/>
      <c r="F31" s="51"/>
      <c r="G31" s="52"/>
      <c r="H31" s="76"/>
      <c r="I31" s="54"/>
    </row>
    <row r="32" spans="1:9" ht="15.75" x14ac:dyDescent="0.25">
      <c r="A32" s="78"/>
      <c r="B32" s="56"/>
      <c r="C32" s="57"/>
      <c r="D32" s="58"/>
      <c r="E32" s="58"/>
      <c r="F32" s="59"/>
      <c r="G32" s="60"/>
      <c r="H32" s="61"/>
      <c r="I32" s="62"/>
    </row>
    <row r="33" spans="1:9" ht="15.75" x14ac:dyDescent="0.25">
      <c r="A33" s="33"/>
      <c r="B33" s="34">
        <f>CEILING(G1*0.87,2.5)</f>
        <v>235</v>
      </c>
      <c r="C33" s="34">
        <v>20</v>
      </c>
      <c r="D33" s="79">
        <v>15</v>
      </c>
      <c r="E33" s="35"/>
      <c r="F33" s="79"/>
      <c r="G33" s="80"/>
      <c r="H33" s="81"/>
      <c r="I33" s="82"/>
    </row>
    <row r="34" spans="1:9" x14ac:dyDescent="0.25">
      <c r="A34" s="35"/>
      <c r="B34" s="67"/>
      <c r="C34" s="34">
        <f>CEILING(B33*0.5,2.5)</f>
        <v>117.5</v>
      </c>
      <c r="D34" s="35">
        <v>6</v>
      </c>
      <c r="E34" s="35"/>
      <c r="F34" s="35"/>
      <c r="G34" s="80"/>
      <c r="H34" s="83"/>
      <c r="I34" s="84"/>
    </row>
    <row r="35" spans="1:9" ht="15.75" x14ac:dyDescent="0.25">
      <c r="A35" s="33">
        <v>7</v>
      </c>
      <c r="B35" s="34"/>
      <c r="C35" s="34">
        <f>CEILING(B33*0.6,2.5)</f>
        <v>142.5</v>
      </c>
      <c r="D35" s="35">
        <v>6</v>
      </c>
      <c r="E35" s="35"/>
      <c r="F35" s="35"/>
      <c r="G35" s="36" t="s">
        <v>6</v>
      </c>
      <c r="H35" s="85" t="s">
        <v>13</v>
      </c>
      <c r="I35" s="86"/>
    </row>
    <row r="36" spans="1:9" ht="15.75" x14ac:dyDescent="0.25">
      <c r="A36" s="33"/>
      <c r="B36" s="67"/>
      <c r="C36" s="34">
        <f>CEILING(B33*0.7,2.5)</f>
        <v>165</v>
      </c>
      <c r="D36" s="35">
        <v>6</v>
      </c>
      <c r="E36" s="35"/>
      <c r="F36" s="87"/>
      <c r="G36" s="80"/>
      <c r="H36" s="83"/>
      <c r="I36" s="84"/>
    </row>
    <row r="37" spans="1:9" ht="15.75" x14ac:dyDescent="0.25">
      <c r="A37" s="33"/>
      <c r="B37" s="67"/>
      <c r="C37" s="34">
        <f>CEILING(B33*0.8,2.5)</f>
        <v>190</v>
      </c>
      <c r="D37" s="35" t="s">
        <v>16</v>
      </c>
      <c r="E37" s="87"/>
      <c r="F37" s="87"/>
      <c r="G37" s="80"/>
      <c r="H37" s="83"/>
      <c r="I37" s="84"/>
    </row>
    <row r="38" spans="1:9" ht="15.75" x14ac:dyDescent="0.25">
      <c r="A38" s="68"/>
      <c r="B38" s="69"/>
      <c r="C38" s="37"/>
      <c r="D38" s="70"/>
      <c r="E38" s="70"/>
      <c r="F38" s="70"/>
      <c r="G38" s="71"/>
      <c r="H38" s="88"/>
      <c r="I38" s="89"/>
    </row>
    <row r="39" spans="1:9" ht="15.75" x14ac:dyDescent="0.25">
      <c r="A39" s="90"/>
      <c r="B39" s="73">
        <f>CEILING(G1*0.89,2.5)</f>
        <v>242.5</v>
      </c>
      <c r="C39" s="91">
        <v>20</v>
      </c>
      <c r="D39" s="92">
        <v>15</v>
      </c>
      <c r="E39" s="93"/>
      <c r="F39" s="42"/>
      <c r="G39" s="74"/>
      <c r="H39" s="44" t="s">
        <v>11</v>
      </c>
      <c r="I39" s="45"/>
    </row>
    <row r="40" spans="1:9" x14ac:dyDescent="0.25">
      <c r="A40" s="75"/>
      <c r="B40" s="46"/>
      <c r="C40" s="91">
        <f>CEILING(B39*0.5,2.5)</f>
        <v>122.5</v>
      </c>
      <c r="D40" s="41">
        <v>6</v>
      </c>
      <c r="E40" s="94"/>
      <c r="F40" s="41"/>
      <c r="G40" s="52"/>
      <c r="H40" s="53"/>
      <c r="I40" s="54"/>
    </row>
    <row r="41" spans="1:9" ht="15.75" x14ac:dyDescent="0.25">
      <c r="A41" s="77">
        <v>8</v>
      </c>
      <c r="B41" s="46"/>
      <c r="C41" s="95">
        <f>CEILING(B39*0.6,2.5)</f>
        <v>147.5</v>
      </c>
      <c r="D41" s="41">
        <v>6</v>
      </c>
      <c r="E41" s="94"/>
      <c r="F41" s="41"/>
      <c r="G41" s="43" t="s">
        <v>12</v>
      </c>
      <c r="H41" s="49" t="s">
        <v>13</v>
      </c>
      <c r="I41" s="50"/>
    </row>
    <row r="42" spans="1:9" ht="15.75" x14ac:dyDescent="0.25">
      <c r="A42" s="77"/>
      <c r="B42" s="46"/>
      <c r="C42" s="91">
        <f>CEILING(B39*0.7,2.5)</f>
        <v>170</v>
      </c>
      <c r="D42" s="41" t="s">
        <v>14</v>
      </c>
      <c r="E42" s="94"/>
      <c r="F42" s="41"/>
      <c r="G42" s="52"/>
      <c r="H42" s="53"/>
      <c r="I42" s="54"/>
    </row>
    <row r="43" spans="1:9" ht="15.75" x14ac:dyDescent="0.25">
      <c r="A43" s="77"/>
      <c r="B43" s="46"/>
      <c r="C43" s="91"/>
      <c r="D43" s="41"/>
      <c r="E43" s="52"/>
      <c r="F43" s="51"/>
      <c r="G43" s="52"/>
      <c r="H43" s="53"/>
      <c r="I43" s="54"/>
    </row>
    <row r="44" spans="1:9" ht="15.75" x14ac:dyDescent="0.25">
      <c r="A44" s="78"/>
      <c r="B44" s="56"/>
      <c r="C44" s="96"/>
      <c r="D44" s="58"/>
      <c r="E44" s="60"/>
      <c r="F44" s="59"/>
      <c r="G44" s="60"/>
      <c r="H44" s="61"/>
      <c r="I44" s="62"/>
    </row>
    <row r="45" spans="1:9" ht="15.75" x14ac:dyDescent="0.25">
      <c r="A45" s="97"/>
      <c r="B45" s="34">
        <f>CEILING(G1*0.89,2.5)</f>
        <v>242.5</v>
      </c>
      <c r="C45" s="34">
        <v>20</v>
      </c>
      <c r="D45" s="35">
        <v>15</v>
      </c>
      <c r="E45" s="35"/>
      <c r="F45" s="79"/>
      <c r="G45" s="80"/>
      <c r="H45" s="81"/>
      <c r="I45" s="82"/>
    </row>
    <row r="46" spans="1:9" x14ac:dyDescent="0.25">
      <c r="A46" s="14"/>
      <c r="B46" s="67"/>
      <c r="C46" s="34">
        <f>CEILING(B45*0.5,2.5)</f>
        <v>122.5</v>
      </c>
      <c r="D46" s="35">
        <v>6</v>
      </c>
      <c r="E46" s="35"/>
      <c r="F46" s="35"/>
      <c r="G46" s="98"/>
      <c r="H46" s="83"/>
      <c r="I46" s="84"/>
    </row>
    <row r="47" spans="1:9" ht="15.75" x14ac:dyDescent="0.25">
      <c r="A47" s="18">
        <v>9</v>
      </c>
      <c r="B47" s="67"/>
      <c r="C47" s="34">
        <f>CEILING(B45*0.6,2.5)</f>
        <v>147.5</v>
      </c>
      <c r="D47" s="35">
        <v>6</v>
      </c>
      <c r="E47" s="35"/>
      <c r="F47" s="35"/>
      <c r="G47" s="36" t="s">
        <v>6</v>
      </c>
      <c r="H47" s="85" t="s">
        <v>13</v>
      </c>
      <c r="I47" s="86"/>
    </row>
    <row r="48" spans="1:9" ht="15.75" x14ac:dyDescent="0.25">
      <c r="A48" s="18"/>
      <c r="B48" s="67"/>
      <c r="C48" s="34">
        <f>CEILING(B45*0.7,2.5)</f>
        <v>170</v>
      </c>
      <c r="D48" s="35">
        <v>6</v>
      </c>
      <c r="E48" s="35"/>
      <c r="F48" s="35"/>
      <c r="G48" s="80"/>
      <c r="H48" s="83"/>
      <c r="I48" s="84"/>
    </row>
    <row r="49" spans="1:9" ht="15.75" x14ac:dyDescent="0.25">
      <c r="A49" s="18"/>
      <c r="B49" s="67"/>
      <c r="C49" s="34">
        <f>CEILING(B45*0.8,2.5)</f>
        <v>195</v>
      </c>
      <c r="D49" s="35" t="s">
        <v>16</v>
      </c>
      <c r="E49" s="87"/>
      <c r="F49" s="87"/>
      <c r="G49" s="80"/>
      <c r="H49" s="83"/>
      <c r="I49" s="84"/>
    </row>
    <row r="50" spans="1:9" ht="15.75" x14ac:dyDescent="0.25">
      <c r="A50" s="22"/>
      <c r="B50" s="69"/>
      <c r="C50" s="37"/>
      <c r="D50" s="38"/>
      <c r="E50" s="70"/>
      <c r="F50" s="70"/>
      <c r="G50" s="71"/>
      <c r="H50" s="88"/>
      <c r="I50" s="89"/>
    </row>
    <row r="51" spans="1:9" x14ac:dyDescent="0.25">
      <c r="A51" s="99"/>
      <c r="B51" s="100">
        <f>CEILING(G1*0.91,2.5)</f>
        <v>247.5</v>
      </c>
      <c r="C51" s="100">
        <v>20</v>
      </c>
      <c r="D51" s="101">
        <v>15</v>
      </c>
      <c r="E51" s="101"/>
      <c r="F51" s="101"/>
      <c r="G51" s="99"/>
      <c r="H51" s="44" t="s">
        <v>11</v>
      </c>
      <c r="I51" s="102"/>
    </row>
    <row r="52" spans="1:9" x14ac:dyDescent="0.25">
      <c r="A52" s="103"/>
      <c r="B52" s="104"/>
      <c r="C52" s="105">
        <f>CEILING(B51*0.5,2.5)</f>
        <v>125</v>
      </c>
      <c r="D52" s="106">
        <v>6</v>
      </c>
      <c r="E52" s="106"/>
      <c r="F52" s="106"/>
      <c r="G52" s="103"/>
      <c r="H52" s="107"/>
      <c r="I52" s="108"/>
    </row>
    <row r="53" spans="1:9" ht="15.75" x14ac:dyDescent="0.25">
      <c r="A53" s="39">
        <v>10</v>
      </c>
      <c r="B53" s="104"/>
      <c r="C53" s="105">
        <f>CEILING(B51*0.6,2.5)</f>
        <v>150</v>
      </c>
      <c r="D53" s="106">
        <v>6</v>
      </c>
      <c r="E53" s="106"/>
      <c r="F53" s="106"/>
      <c r="G53" s="109" t="s">
        <v>12</v>
      </c>
      <c r="H53" s="49" t="s">
        <v>13</v>
      </c>
      <c r="I53" s="50"/>
    </row>
    <row r="54" spans="1:9" x14ac:dyDescent="0.25">
      <c r="A54" s="103"/>
      <c r="B54" s="104"/>
      <c r="C54" s="105">
        <f>CEILING(B51*0.7,2.5)</f>
        <v>175</v>
      </c>
      <c r="D54" s="106" t="s">
        <v>14</v>
      </c>
      <c r="E54" s="106"/>
      <c r="F54" s="106"/>
      <c r="G54" s="103"/>
      <c r="H54" s="107"/>
      <c r="I54" s="108"/>
    </row>
    <row r="55" spans="1:9" x14ac:dyDescent="0.25">
      <c r="A55" s="110"/>
      <c r="B55" s="111"/>
      <c r="C55" s="112"/>
      <c r="D55" s="113"/>
      <c r="E55" s="110"/>
      <c r="F55" s="110"/>
      <c r="G55" s="110"/>
      <c r="H55" s="114"/>
      <c r="I55" s="115"/>
    </row>
    <row r="58" spans="1:9" ht="15.75" x14ac:dyDescent="0.25">
      <c r="A58" s="116" t="s">
        <v>1</v>
      </c>
      <c r="B58" s="116" t="s">
        <v>2</v>
      </c>
      <c r="C58" s="116" t="s">
        <v>17</v>
      </c>
      <c r="D58" s="116"/>
      <c r="E58" s="116" t="s">
        <v>18</v>
      </c>
      <c r="F58" s="5"/>
      <c r="G58" s="5" t="s">
        <v>4</v>
      </c>
    </row>
    <row r="59" spans="1:9" x14ac:dyDescent="0.25">
      <c r="A59" s="117"/>
      <c r="B59" s="118">
        <f>CEILING(G1*0.94,2.5)</f>
        <v>255</v>
      </c>
      <c r="C59" s="119">
        <v>20</v>
      </c>
      <c r="D59" s="120">
        <v>15</v>
      </c>
      <c r="E59" s="79"/>
      <c r="F59" s="79"/>
      <c r="G59" s="120"/>
      <c r="H59" s="81"/>
      <c r="I59" s="82"/>
    </row>
    <row r="60" spans="1:9" x14ac:dyDescent="0.25">
      <c r="A60" s="87"/>
      <c r="B60" s="121"/>
      <c r="C60" s="34">
        <f>CEILING(B59*0.55,2.5)</f>
        <v>142.5</v>
      </c>
      <c r="D60" s="122">
        <v>5</v>
      </c>
      <c r="E60" s="35"/>
      <c r="F60" s="35"/>
      <c r="G60" s="80"/>
      <c r="H60" s="83"/>
      <c r="I60" s="84"/>
    </row>
    <row r="61" spans="1:9" ht="15.75" x14ac:dyDescent="0.25">
      <c r="A61" s="33">
        <v>11</v>
      </c>
      <c r="B61" s="123"/>
      <c r="C61" s="34">
        <f>CEILING(B59*0.65,2.5)</f>
        <v>167.5</v>
      </c>
      <c r="D61" s="122">
        <v>5</v>
      </c>
      <c r="E61" s="35"/>
      <c r="F61" s="35"/>
      <c r="G61" s="36" t="s">
        <v>6</v>
      </c>
      <c r="H61" s="85" t="s">
        <v>13</v>
      </c>
      <c r="I61" s="86"/>
    </row>
    <row r="62" spans="1:9" x14ac:dyDescent="0.25">
      <c r="A62" s="87"/>
      <c r="B62" s="121"/>
      <c r="C62" s="34">
        <f>CEILING(B59*0.75,2.5)</f>
        <v>192.5</v>
      </c>
      <c r="D62" s="122">
        <v>5</v>
      </c>
      <c r="E62" s="35"/>
      <c r="F62" s="35"/>
      <c r="G62" s="36"/>
      <c r="H62" s="83"/>
      <c r="I62" s="84"/>
    </row>
    <row r="63" spans="1:9" x14ac:dyDescent="0.25">
      <c r="A63" s="87"/>
      <c r="B63" s="123"/>
      <c r="C63" s="34">
        <f>CEILING(B59*0.85,2.5)</f>
        <v>217.5</v>
      </c>
      <c r="D63" s="122" t="s">
        <v>19</v>
      </c>
      <c r="E63" s="35"/>
      <c r="F63" s="87"/>
      <c r="G63" s="80"/>
      <c r="H63" s="83"/>
      <c r="I63" s="84"/>
    </row>
    <row r="64" spans="1:9" x14ac:dyDescent="0.25">
      <c r="A64" s="70"/>
      <c r="B64" s="124"/>
      <c r="C64" s="37"/>
      <c r="D64" s="125"/>
      <c r="E64" s="70"/>
      <c r="F64" s="70"/>
      <c r="G64" s="71"/>
      <c r="H64" s="88"/>
      <c r="I64" s="89"/>
    </row>
    <row r="65" spans="1:9" x14ac:dyDescent="0.25">
      <c r="A65" s="126"/>
      <c r="B65" s="73">
        <f>CEILING(G1*0.97,2.5)</f>
        <v>262.5</v>
      </c>
      <c r="C65" s="73">
        <v>20</v>
      </c>
      <c r="D65" s="42">
        <v>15</v>
      </c>
      <c r="E65" s="42"/>
      <c r="F65" s="42"/>
      <c r="G65" s="126"/>
      <c r="H65" s="44" t="s">
        <v>11</v>
      </c>
      <c r="I65" s="45"/>
    </row>
    <row r="66" spans="1:9" x14ac:dyDescent="0.25">
      <c r="A66" s="51"/>
      <c r="B66" s="46"/>
      <c r="C66" s="40">
        <f>CEILING(B65*0.55,2.5)</f>
        <v>145</v>
      </c>
      <c r="D66" s="41">
        <v>5</v>
      </c>
      <c r="E66" s="41"/>
      <c r="F66" s="41"/>
      <c r="G66" s="51"/>
      <c r="H66" s="53"/>
      <c r="I66" s="54"/>
    </row>
    <row r="67" spans="1:9" ht="15.75" x14ac:dyDescent="0.25">
      <c r="A67" s="39">
        <v>12</v>
      </c>
      <c r="B67" s="40"/>
      <c r="C67" s="40">
        <f>CEILING(B65*0.65,2.5)</f>
        <v>172.5</v>
      </c>
      <c r="D67" s="41">
        <v>5</v>
      </c>
      <c r="E67" s="41"/>
      <c r="F67" s="41"/>
      <c r="G67" s="127" t="s">
        <v>12</v>
      </c>
      <c r="H67" s="49" t="s">
        <v>13</v>
      </c>
      <c r="I67" s="128"/>
    </row>
    <row r="68" spans="1:9" x14ac:dyDescent="0.25">
      <c r="A68" s="51"/>
      <c r="B68" s="40"/>
      <c r="C68" s="40">
        <f>CEILING(B65*0.75,2.5)</f>
        <v>197.5</v>
      </c>
      <c r="D68" s="41" t="s">
        <v>19</v>
      </c>
      <c r="E68" s="41"/>
      <c r="F68" s="41"/>
      <c r="G68" s="51"/>
      <c r="H68" s="53"/>
      <c r="I68" s="54"/>
    </row>
    <row r="69" spans="1:9" x14ac:dyDescent="0.25">
      <c r="A69" s="51"/>
      <c r="B69" s="46"/>
      <c r="C69" s="40"/>
      <c r="D69" s="41"/>
      <c r="E69" s="41"/>
      <c r="F69" s="51"/>
      <c r="G69" s="51"/>
      <c r="H69" s="53"/>
      <c r="I69" s="54"/>
    </row>
    <row r="70" spans="1:9" x14ac:dyDescent="0.25">
      <c r="A70" s="59"/>
      <c r="B70" s="57"/>
      <c r="C70" s="57"/>
      <c r="D70" s="58"/>
      <c r="E70" s="58"/>
      <c r="F70" s="59"/>
      <c r="G70" s="59"/>
      <c r="H70" s="61"/>
      <c r="I70" s="62"/>
    </row>
    <row r="71" spans="1:9" x14ac:dyDescent="0.25">
      <c r="A71" s="117"/>
      <c r="B71" s="129">
        <f>CEILING(G1*0.98,2.5)</f>
        <v>265</v>
      </c>
      <c r="C71" s="129">
        <v>20</v>
      </c>
      <c r="D71" s="79">
        <v>15</v>
      </c>
      <c r="E71" s="79"/>
      <c r="F71" s="79"/>
      <c r="G71" s="130"/>
      <c r="H71" s="81"/>
      <c r="I71" s="82"/>
    </row>
    <row r="72" spans="1:9" x14ac:dyDescent="0.25">
      <c r="A72" s="87"/>
      <c r="B72" s="67"/>
      <c r="C72" s="34">
        <f>CEILING(B71*0.55,2.5)</f>
        <v>147.5</v>
      </c>
      <c r="D72" s="35">
        <v>5</v>
      </c>
      <c r="E72" s="35"/>
      <c r="F72" s="35"/>
      <c r="G72" s="80"/>
      <c r="H72" s="83"/>
      <c r="I72" s="84"/>
    </row>
    <row r="73" spans="1:9" ht="15.75" x14ac:dyDescent="0.25">
      <c r="A73" s="33">
        <v>13</v>
      </c>
      <c r="B73" s="67"/>
      <c r="C73" s="34">
        <f>CEILING(B71*0.65,2.5)</f>
        <v>172.5</v>
      </c>
      <c r="D73" s="35">
        <v>5</v>
      </c>
      <c r="E73" s="35"/>
      <c r="F73" s="35"/>
      <c r="G73" s="36" t="s">
        <v>6</v>
      </c>
      <c r="H73" s="131" t="s">
        <v>20</v>
      </c>
      <c r="I73" s="86"/>
    </row>
    <row r="74" spans="1:9" x14ac:dyDescent="0.25">
      <c r="A74" s="87"/>
      <c r="B74" s="34"/>
      <c r="C74" s="34">
        <f>CEILING(B71*0.75,2.5)</f>
        <v>200</v>
      </c>
      <c r="D74" s="35">
        <v>5</v>
      </c>
      <c r="E74" s="35"/>
      <c r="F74" s="35"/>
      <c r="G74" s="80"/>
      <c r="H74" s="83"/>
      <c r="I74" s="84"/>
    </row>
    <row r="75" spans="1:9" x14ac:dyDescent="0.25">
      <c r="A75" s="70"/>
      <c r="B75" s="37"/>
      <c r="C75" s="37">
        <f>CEILING(B71*0.85,2.5)</f>
        <v>227.5</v>
      </c>
      <c r="D75" s="38" t="s">
        <v>19</v>
      </c>
      <c r="E75" s="38"/>
      <c r="F75" s="70"/>
      <c r="G75" s="71"/>
      <c r="H75" s="88"/>
      <c r="I75" s="89"/>
    </row>
    <row r="76" spans="1:9" x14ac:dyDescent="0.25">
      <c r="A76" s="87"/>
      <c r="B76" s="34">
        <f>CEILING(G1*0.99,2.5)</f>
        <v>267.5</v>
      </c>
      <c r="C76" s="34">
        <v>20</v>
      </c>
      <c r="D76" s="35">
        <v>15</v>
      </c>
      <c r="E76" s="35"/>
      <c r="F76" s="79"/>
      <c r="G76" s="80"/>
      <c r="H76" s="31"/>
      <c r="I76" s="11"/>
    </row>
    <row r="77" spans="1:9" x14ac:dyDescent="0.25">
      <c r="A77" s="87"/>
      <c r="B77" s="67"/>
      <c r="C77" s="34">
        <f>CEILING(B76*0.5,2.5)</f>
        <v>135</v>
      </c>
      <c r="D77" s="35">
        <v>6</v>
      </c>
      <c r="E77" s="35"/>
      <c r="F77" s="35"/>
      <c r="G77" s="80"/>
      <c r="H77" s="132"/>
      <c r="I77" s="17"/>
    </row>
    <row r="78" spans="1:9" x14ac:dyDescent="0.25">
      <c r="A78" s="87"/>
      <c r="B78" s="67"/>
      <c r="C78" s="34">
        <f>CEILING(B76*0.6,2.5)</f>
        <v>162.5</v>
      </c>
      <c r="D78" s="35">
        <v>5</v>
      </c>
      <c r="E78" s="35"/>
      <c r="F78" s="35"/>
      <c r="G78" s="80"/>
      <c r="H78" s="132"/>
      <c r="I78" s="17"/>
    </row>
    <row r="79" spans="1:9" ht="15.75" x14ac:dyDescent="0.25">
      <c r="A79" s="33">
        <v>14</v>
      </c>
      <c r="B79" s="67"/>
      <c r="C79" s="34">
        <f>CEILING(B76*0.7,2.5)</f>
        <v>187.5</v>
      </c>
      <c r="D79" s="35">
        <v>4</v>
      </c>
      <c r="E79" s="35"/>
      <c r="F79" s="35"/>
      <c r="G79" s="36" t="s">
        <v>6</v>
      </c>
      <c r="H79" s="133" t="s">
        <v>20</v>
      </c>
      <c r="I79" s="134"/>
    </row>
    <row r="80" spans="1:9" x14ac:dyDescent="0.25">
      <c r="A80" s="87"/>
      <c r="B80" s="67"/>
      <c r="C80" s="34">
        <f>CEILING(B76*0.8,2.5)</f>
        <v>215</v>
      </c>
      <c r="D80" s="35" t="s">
        <v>21</v>
      </c>
      <c r="E80" s="87"/>
      <c r="F80" s="87"/>
      <c r="G80" s="80"/>
      <c r="H80" s="132"/>
      <c r="I80" s="17"/>
    </row>
    <row r="81" spans="1:9" x14ac:dyDescent="0.25">
      <c r="A81" s="87"/>
      <c r="B81" s="67"/>
      <c r="C81" s="34">
        <f>CEILING(B76*0.9,2.5)</f>
        <v>242.5</v>
      </c>
      <c r="D81" s="35" t="s">
        <v>22</v>
      </c>
      <c r="E81" s="87"/>
      <c r="F81" s="87"/>
      <c r="G81" s="80"/>
      <c r="H81" s="132"/>
      <c r="I81" s="17"/>
    </row>
    <row r="82" spans="1:9" x14ac:dyDescent="0.25">
      <c r="A82" s="70"/>
      <c r="B82" s="69"/>
      <c r="C82" s="37"/>
      <c r="D82" s="38"/>
      <c r="E82" s="70"/>
      <c r="F82" s="70"/>
      <c r="G82" s="71"/>
      <c r="H82" s="28"/>
      <c r="I82" s="29"/>
    </row>
    <row r="83" spans="1:9" x14ac:dyDescent="0.25">
      <c r="A83" s="117"/>
      <c r="B83" s="129">
        <f>CEILING(G1*1,2.5)</f>
        <v>270</v>
      </c>
      <c r="C83" s="129">
        <v>20</v>
      </c>
      <c r="D83" s="79">
        <v>15</v>
      </c>
      <c r="E83" s="79"/>
      <c r="F83" s="79"/>
      <c r="G83" s="120"/>
      <c r="H83" s="31"/>
      <c r="I83" s="11"/>
    </row>
    <row r="84" spans="1:9" x14ac:dyDescent="0.25">
      <c r="A84" s="87"/>
      <c r="B84" s="67"/>
      <c r="C84" s="34">
        <f>CEILING(B83*0.5,2.5)</f>
        <v>135</v>
      </c>
      <c r="D84" s="35">
        <v>5</v>
      </c>
      <c r="E84" s="35"/>
      <c r="F84" s="35"/>
      <c r="G84" s="80"/>
      <c r="H84" s="132"/>
      <c r="I84" s="17"/>
    </row>
    <row r="85" spans="1:9" ht="15.75" x14ac:dyDescent="0.25">
      <c r="A85" s="33">
        <v>15</v>
      </c>
      <c r="B85" s="67"/>
      <c r="C85" s="34">
        <f>CEILING(B83*0.6,2.5)</f>
        <v>162.5</v>
      </c>
      <c r="D85" s="35">
        <v>5</v>
      </c>
      <c r="E85" s="35"/>
      <c r="F85" s="35"/>
      <c r="G85" s="36" t="s">
        <v>23</v>
      </c>
      <c r="H85" s="133" t="s">
        <v>20</v>
      </c>
      <c r="I85" s="134"/>
    </row>
    <row r="86" spans="1:9" x14ac:dyDescent="0.25">
      <c r="A86" s="87"/>
      <c r="B86" s="67"/>
      <c r="C86" s="34">
        <f>CEILING(B83*0.7,2.5)</f>
        <v>190</v>
      </c>
      <c r="D86" s="35">
        <v>5</v>
      </c>
      <c r="E86" s="35"/>
      <c r="F86" s="35"/>
      <c r="G86" s="80"/>
      <c r="H86" s="132"/>
      <c r="I86" s="17"/>
    </row>
    <row r="87" spans="1:9" x14ac:dyDescent="0.25">
      <c r="A87" s="87"/>
      <c r="B87" s="67"/>
      <c r="C87" s="34">
        <f>CEILING(B83*0.8,2.5)</f>
        <v>217.5</v>
      </c>
      <c r="D87" s="35" t="s">
        <v>19</v>
      </c>
      <c r="E87" s="35"/>
      <c r="F87" s="87"/>
      <c r="G87" s="80"/>
      <c r="H87" s="132"/>
      <c r="I87" s="17"/>
    </row>
    <row r="88" spans="1:9" x14ac:dyDescent="0.25">
      <c r="A88" s="70"/>
      <c r="B88" s="69"/>
      <c r="C88" s="37"/>
      <c r="D88" s="38"/>
      <c r="E88" s="38"/>
      <c r="F88" s="70"/>
      <c r="G88" s="71"/>
      <c r="H88" s="28"/>
      <c r="I88" s="29"/>
    </row>
    <row r="89" spans="1:9" x14ac:dyDescent="0.25">
      <c r="A89" s="135"/>
      <c r="B89" s="136"/>
      <c r="C89" s="136"/>
      <c r="D89" s="136"/>
      <c r="E89" s="136"/>
      <c r="F89" s="136"/>
      <c r="G89" s="135"/>
      <c r="H89" s="137"/>
      <c r="I89" s="137"/>
    </row>
    <row r="90" spans="1:9" x14ac:dyDescent="0.25">
      <c r="A90" s="135"/>
      <c r="B90" s="136"/>
      <c r="C90" s="136"/>
      <c r="D90" s="136"/>
      <c r="E90" s="136"/>
      <c r="F90" s="136"/>
      <c r="G90" s="135"/>
      <c r="H90" s="137"/>
      <c r="I90" s="137"/>
    </row>
    <row r="91" spans="1:9" x14ac:dyDescent="0.25">
      <c r="A91" s="135"/>
      <c r="B91" s="135"/>
      <c r="C91" s="136"/>
      <c r="D91" s="136"/>
      <c r="E91" s="136"/>
      <c r="F91" s="136"/>
      <c r="G91" s="138"/>
      <c r="H91" s="137"/>
      <c r="I91" s="137"/>
    </row>
    <row r="92" spans="1:9" x14ac:dyDescent="0.25">
      <c r="A92" s="135"/>
      <c r="B92" s="135"/>
      <c r="C92" s="136"/>
      <c r="D92" s="136"/>
      <c r="E92" s="136"/>
      <c r="F92" s="136"/>
      <c r="G92" s="135"/>
      <c r="H92" s="137"/>
      <c r="I92" s="137"/>
    </row>
    <row r="93" spans="1:9" x14ac:dyDescent="0.25">
      <c r="A93" s="135"/>
      <c r="B93" s="135"/>
      <c r="C93" s="139"/>
      <c r="D93" s="136"/>
      <c r="E93" s="136"/>
      <c r="F93" s="135"/>
      <c r="G93" s="135"/>
      <c r="H93" s="137"/>
      <c r="I93" s="137"/>
    </row>
    <row r="94" spans="1:9" x14ac:dyDescent="0.25">
      <c r="A94" s="135"/>
      <c r="B94" s="135"/>
      <c r="C94" s="136"/>
      <c r="D94" s="135"/>
      <c r="E94" s="135"/>
      <c r="F94" s="135"/>
      <c r="G94" s="135"/>
      <c r="H94" s="137"/>
      <c r="I94" s="137"/>
    </row>
    <row r="95" spans="1:9" x14ac:dyDescent="0.25">
      <c r="A95" s="136"/>
      <c r="B95" s="136"/>
      <c r="C95" s="136"/>
      <c r="D95" s="135"/>
      <c r="E95" s="136"/>
      <c r="F95" s="136"/>
      <c r="G95" s="136"/>
    </row>
    <row r="96" spans="1:9" x14ac:dyDescent="0.25">
      <c r="A96" s="136"/>
      <c r="B96" s="136"/>
      <c r="C96" s="136"/>
      <c r="D96" s="136"/>
      <c r="E96" s="135"/>
      <c r="F96" s="140"/>
      <c r="G96" s="136"/>
    </row>
    <row r="97" spans="1:7" x14ac:dyDescent="0.25">
      <c r="A97" s="135"/>
      <c r="B97" s="135"/>
      <c r="C97" s="136"/>
      <c r="D97" s="136"/>
      <c r="E97" s="135"/>
      <c r="F97" s="135"/>
      <c r="G97" s="135"/>
    </row>
    <row r="98" spans="1:7" x14ac:dyDescent="0.25">
      <c r="A98" s="135"/>
      <c r="B98" s="135"/>
      <c r="C98" s="136"/>
      <c r="D98" s="136"/>
      <c r="E98" s="135"/>
      <c r="F98" s="135"/>
      <c r="G98" s="135"/>
    </row>
    <row r="99" spans="1:7" x14ac:dyDescent="0.25">
      <c r="A99" s="135"/>
      <c r="B99" s="135"/>
      <c r="C99" s="136"/>
      <c r="D99" s="136"/>
      <c r="E99" s="136"/>
      <c r="F99" s="140"/>
      <c r="G99" s="136"/>
    </row>
    <row r="100" spans="1:7" x14ac:dyDescent="0.25">
      <c r="A100" s="135"/>
      <c r="B100" s="135"/>
      <c r="C100" s="136"/>
      <c r="D100" s="136"/>
      <c r="E100" s="135"/>
      <c r="F100" s="135"/>
      <c r="G100" s="135"/>
    </row>
    <row r="101" spans="1:7" x14ac:dyDescent="0.25">
      <c r="A101" s="135"/>
      <c r="B101" s="135"/>
      <c r="C101" s="136"/>
      <c r="D101" s="135"/>
      <c r="E101" s="135"/>
      <c r="F101" s="135"/>
      <c r="G101" s="135"/>
    </row>
    <row r="102" spans="1:7" x14ac:dyDescent="0.25">
      <c r="A102" s="135"/>
      <c r="B102" s="135"/>
      <c r="C102" s="136"/>
      <c r="D102" s="135"/>
      <c r="E102" s="135"/>
      <c r="F102" s="135"/>
      <c r="G102" s="135"/>
    </row>
    <row r="103" spans="1:7" x14ac:dyDescent="0.25">
      <c r="A103" s="135"/>
      <c r="B103" s="136"/>
      <c r="C103" s="136"/>
      <c r="D103" s="135"/>
      <c r="E103" s="135"/>
      <c r="F103" s="135"/>
      <c r="G103" s="135"/>
    </row>
    <row r="104" spans="1:7" x14ac:dyDescent="0.25">
      <c r="A104" s="135"/>
      <c r="B104" s="136"/>
      <c r="C104" s="136"/>
      <c r="D104" s="135"/>
      <c r="E104" s="135"/>
      <c r="F104" s="135"/>
      <c r="G104" s="135"/>
    </row>
    <row r="105" spans="1:7" x14ac:dyDescent="0.25">
      <c r="A105" s="135"/>
      <c r="B105" s="135"/>
      <c r="C105" s="136"/>
      <c r="D105" s="135"/>
      <c r="E105" s="135"/>
      <c r="F105" s="135"/>
      <c r="G105" s="135"/>
    </row>
    <row r="106" spans="1:7" x14ac:dyDescent="0.25">
      <c r="A106" s="135"/>
      <c r="B106" s="135"/>
      <c r="C106" s="136"/>
      <c r="D106" s="135"/>
      <c r="E106" s="135"/>
      <c r="F106" s="135"/>
      <c r="G106" s="135"/>
    </row>
    <row r="107" spans="1:7" x14ac:dyDescent="0.25">
      <c r="A107" s="135"/>
      <c r="B107" s="135"/>
      <c r="C107" s="139"/>
      <c r="D107" s="135"/>
      <c r="E107" s="136"/>
      <c r="F107" s="135"/>
      <c r="G107" s="135"/>
    </row>
    <row r="108" spans="1:7" x14ac:dyDescent="0.25">
      <c r="A108" s="135"/>
      <c r="B108" s="135"/>
      <c r="C108" s="136"/>
      <c r="D108" s="135"/>
      <c r="E108" s="135"/>
      <c r="F108" s="135"/>
      <c r="G108" s="135"/>
    </row>
    <row r="109" spans="1:7" x14ac:dyDescent="0.25">
      <c r="A109" s="135"/>
      <c r="B109" s="135"/>
      <c r="C109" s="136"/>
      <c r="D109" s="135"/>
      <c r="E109" s="135"/>
      <c r="F109" s="135"/>
      <c r="G109" s="135"/>
    </row>
    <row r="110" spans="1:7" x14ac:dyDescent="0.25">
      <c r="A110" s="135"/>
      <c r="B110" s="135"/>
      <c r="C110" s="136"/>
      <c r="D110" s="135"/>
      <c r="E110" s="135"/>
      <c r="F110" s="135"/>
      <c r="G110" s="135"/>
    </row>
    <row r="111" spans="1:7" x14ac:dyDescent="0.25">
      <c r="A111" s="135"/>
      <c r="B111" s="135"/>
      <c r="C111" s="139"/>
      <c r="D111" s="135"/>
      <c r="E111" s="136"/>
      <c r="F111" s="135"/>
      <c r="G111" s="135"/>
    </row>
    <row r="112" spans="1:7" x14ac:dyDescent="0.25">
      <c r="A112" s="135"/>
      <c r="B112" s="135"/>
      <c r="C112" s="136"/>
      <c r="D112" s="135"/>
      <c r="E112" s="135"/>
      <c r="F112" s="135"/>
      <c r="G112" s="135"/>
    </row>
  </sheetData>
  <mergeCells count="20">
    <mergeCell ref="H79:I79"/>
    <mergeCell ref="H85:I85"/>
    <mergeCell ref="H51:I51"/>
    <mergeCell ref="H53:I53"/>
    <mergeCell ref="H61:I61"/>
    <mergeCell ref="H65:I65"/>
    <mergeCell ref="H67:I67"/>
    <mergeCell ref="H73:I73"/>
    <mergeCell ref="H28:I28"/>
    <mergeCell ref="H30:I30"/>
    <mergeCell ref="H35:I35"/>
    <mergeCell ref="H39:I39"/>
    <mergeCell ref="H41:I41"/>
    <mergeCell ref="H47:I47"/>
    <mergeCell ref="H5:I5"/>
    <mergeCell ref="H10:I10"/>
    <mergeCell ref="H15:I15"/>
    <mergeCell ref="H18:I18"/>
    <mergeCell ref="H20:I20"/>
    <mergeCell ref="H25:I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2014-01-02T11:18:24Z</dcterms:created>
  <dcterms:modified xsi:type="dcterms:W3CDTF">2014-01-02T11:18:36Z</dcterms:modified>
</cp:coreProperties>
</file>